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0"/>
  </bookViews>
  <sheets>
    <sheet name="VN ADRIA MOBIL 2016_V2" sheetId="1" r:id="rId1"/>
  </sheets>
  <definedNames>
    <definedName name="a" localSheetId="0">'VN ADRIA MOBIL 2016_V2'!$H$4</definedName>
    <definedName name="a">#REF!</definedName>
    <definedName name="b" localSheetId="0">'VN ADRIA MOBIL 2016_V2'!$I$4</definedName>
    <definedName name="b">#REF!</definedName>
    <definedName name="cilj" localSheetId="0">'VN ADRIA MOBIL 2016_V2'!#REF!</definedName>
    <definedName name="cilj">#REF!</definedName>
    <definedName name="d" localSheetId="0">'VN ADRIA MOBIL 2016_V2'!$J$4</definedName>
    <definedName name="d">#REF!</definedName>
    <definedName name="e" localSheetId="0">'VN ADRIA MOBIL 2016_V2'!$L$4</definedName>
    <definedName name="e">#REF!</definedName>
    <definedName name="f" localSheetId="0">'VN ADRIA MOBIL 2016_V2'!$K$4</definedName>
    <definedName name="f">#REF!</definedName>
    <definedName name="kjkklč">#REF!</definedName>
    <definedName name="_xlnm.Print_Area" localSheetId="0">'VN ADRIA MOBIL 2016_V2'!$A$1:$L$86</definedName>
    <definedName name="DATABASE" localSheetId="0">'VN ADRIA MOBIL 2016_V2'!$A$4:$E$80</definedName>
  </definedNames>
  <calcPr fullCalcOnLoad="1"/>
</workbook>
</file>

<file path=xl/sharedStrings.xml><?xml version="1.0" encoding="utf-8"?>
<sst xmlns="http://schemas.openxmlformats.org/spreadsheetml/2006/main" count="238" uniqueCount="91">
  <si>
    <t>višina (m)</t>
  </si>
  <si>
    <t>komentarji</t>
  </si>
  <si>
    <t>mesto</t>
  </si>
  <si>
    <t>summa</t>
  </si>
  <si>
    <t>do cilja</t>
  </si>
  <si>
    <t xml:space="preserve">        hitrost / vitesse  (km/h)</t>
  </si>
  <si>
    <t>opombe/remarquees</t>
  </si>
  <si>
    <t>haut.(m)</t>
  </si>
  <si>
    <t>commentaire</t>
  </si>
  <si>
    <t>ville</t>
  </si>
  <si>
    <t>km</t>
  </si>
  <si>
    <t>START/DEPART</t>
  </si>
  <si>
    <t>1. prihod v cilj / 1ere passage d'arrivee; 2. prihod v cilj / 2eme passage d'arrivee,...</t>
  </si>
  <si>
    <t>ŽELEZNIŠKI PREHODI / PASSAGES DE TRAIN:</t>
  </si>
  <si>
    <t>NEVARNE TOČKE / POINTS DANGEREUX:</t>
  </si>
  <si>
    <t>Novo mesto</t>
  </si>
  <si>
    <t>1. prihod v cilj - Glavni trg</t>
  </si>
  <si>
    <t>2. prihod v cilj - Glavni trg</t>
  </si>
  <si>
    <t>3. prihod v cilj - Glavni trg</t>
  </si>
  <si>
    <t>smer</t>
  </si>
  <si>
    <t>sens</t>
  </si>
  <si>
    <t>→</t>
  </si>
  <si>
    <t>←</t>
  </si>
  <si>
    <t>↑</t>
  </si>
  <si>
    <t xml:space="preserve">L.C. - leteči cilj / but volant; </t>
  </si>
  <si>
    <t>G.C. - gorski cilj / but de montagne</t>
  </si>
  <si>
    <t>železniški prehod</t>
  </si>
  <si>
    <t>desno - Novo mesto</t>
  </si>
  <si>
    <t>Mačkovec</t>
  </si>
  <si>
    <t>desno - Otočec</t>
  </si>
  <si>
    <t>Novo mesto - Ločna</t>
  </si>
  <si>
    <t>Ratež</t>
  </si>
  <si>
    <t>Novo mesto-Žabja v.</t>
  </si>
  <si>
    <t>4. prihod v cilj - Glavni trg</t>
  </si>
  <si>
    <t>desno - Seidlova cesta</t>
  </si>
  <si>
    <t>levo - Straška cesta</t>
  </si>
  <si>
    <t>ADRIA MOBIL - Straška cesta</t>
  </si>
  <si>
    <t>krožišče - desno - Zalog</t>
  </si>
  <si>
    <t>Velodrom</t>
  </si>
  <si>
    <t>Češča Vas</t>
  </si>
  <si>
    <t>ZAPRTA VOŽNJA</t>
  </si>
  <si>
    <t>Zalog</t>
  </si>
  <si>
    <t>Straža</t>
  </si>
  <si>
    <t>Podturen</t>
  </si>
  <si>
    <t>Brezovica</t>
  </si>
  <si>
    <t xml:space="preserve">G.C. </t>
  </si>
  <si>
    <t>levo - Črnomelj - R216</t>
  </si>
  <si>
    <t>Semič</t>
  </si>
  <si>
    <t>Novo mesto - Kandija</t>
  </si>
  <si>
    <t>Otočec - Grad</t>
  </si>
  <si>
    <t>levo - Otočec</t>
  </si>
  <si>
    <t>desno - Kandijski most</t>
  </si>
  <si>
    <t>CILJ/ARRIVEE</t>
  </si>
  <si>
    <t>levo - Straža</t>
  </si>
  <si>
    <t>1,2 km</t>
  </si>
  <si>
    <t>2 km</t>
  </si>
  <si>
    <t>5. prihod v cilj - Glavni trg</t>
  </si>
  <si>
    <t>desno - Žabja Vas</t>
  </si>
  <si>
    <t>desno - Kandijska cesta</t>
  </si>
  <si>
    <t>6. prihod v cilj - Glavni trg</t>
  </si>
  <si>
    <t>desno - Lešnica</t>
  </si>
  <si>
    <t>Soteska</t>
  </si>
  <si>
    <t>levo - Semič - R421</t>
  </si>
  <si>
    <t>levo</t>
  </si>
  <si>
    <t>naravnost - Črnomelj</t>
  </si>
  <si>
    <t>Štrekljevec</t>
  </si>
  <si>
    <t>levo - Novo mesto</t>
  </si>
  <si>
    <t>Jugorje</t>
  </si>
  <si>
    <t>levo - Novo mesto - R105</t>
  </si>
  <si>
    <t>Vahta</t>
  </si>
  <si>
    <t>Veliki Cerovec</t>
  </si>
  <si>
    <t>levo - center</t>
  </si>
  <si>
    <t>Brusnice</t>
  </si>
  <si>
    <t>Gabrje</t>
  </si>
  <si>
    <t>Dolž</t>
  </si>
  <si>
    <t>desno - Dolž</t>
  </si>
  <si>
    <t>levo - Pangrč Grm</t>
  </si>
  <si>
    <t>naravnost - Metlika</t>
  </si>
  <si>
    <t>desno - center</t>
  </si>
  <si>
    <t>6 km</t>
  </si>
  <si>
    <t>naravnost - Žužemberk - R419, žel p.</t>
  </si>
  <si>
    <t>Kronovo</t>
  </si>
  <si>
    <t>Draga</t>
  </si>
  <si>
    <t>Maharovec</t>
  </si>
  <si>
    <t>desno - Šentjernej</t>
  </si>
  <si>
    <t>levo - Gabrje - R668</t>
  </si>
  <si>
    <t>desno - Novo mesto - R105</t>
  </si>
  <si>
    <t>12.30 - 12.40</t>
  </si>
  <si>
    <t>12.30 - 12.45</t>
  </si>
  <si>
    <t>12.35 - 12.50</t>
  </si>
  <si>
    <t>VN ADRIA MOBIL 2016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</si>
</sst>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-\ &quot;SLT&quot;;#,##0\-\ &quot;SLT&quot;"/>
    <numFmt numFmtId="181" formatCode="#,##0_-\ &quot;SLT&quot;;[Red]#,##0\-\ &quot;SLT&quot;"/>
    <numFmt numFmtId="182" formatCode="#,##0.00_-\ &quot;SLT&quot;;#,##0.00\-\ &quot;SLT&quot;"/>
    <numFmt numFmtId="183" formatCode="#,##0.00_-\ &quot;SLT&quot;;[Red]#,##0.00\-\ &quot;SLT&quot;"/>
    <numFmt numFmtId="184" formatCode="_ * #,##0_-\ &quot;SLT&quot;_ ;_ * #,##0\-\ &quot;SLT&quot;_ ;_ * &quot;-&quot;_-\ &quot;SLT&quot;_ ;_ @_ "/>
    <numFmt numFmtId="185" formatCode="_ * #,##0_-\ _S_L_T_ ;_ * #,##0\-\ _S_L_T_ ;_ * &quot;-&quot;_-\ _S_L_T_ ;_ @_ "/>
    <numFmt numFmtId="186" formatCode="_ * #,##0.00_-\ &quot;SLT&quot;_ ;_ * #,##0.00\-\ &quot;SLT&quot;_ ;_ * &quot;-&quot;??_-\ &quot;SLT&quot;_ ;_ @_ "/>
    <numFmt numFmtId="187" formatCode="_ * #,##0.00_-\ _S_L_T_ ;_ * #,##0.00\-\ _S_L_T_ ;_ * &quot;-&quot;??_-\ _S_L_T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\.mm\.yy"/>
    <numFmt numFmtId="197" formatCode="dd\.mmm\.yy"/>
    <numFmt numFmtId="198" formatCode="dd\.mmm"/>
    <numFmt numFmtId="199" formatCode="mmm\.yy"/>
    <numFmt numFmtId="200" formatCode="dd\.mm\.yy\ hh:mm"/>
    <numFmt numFmtId="201" formatCode="#,##0.0"/>
    <numFmt numFmtId="202" formatCode="0.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SL Dutch"/>
      <family val="0"/>
    </font>
    <font>
      <sz val="10"/>
      <name val="SL Swiss"/>
      <family val="0"/>
    </font>
    <font>
      <sz val="10"/>
      <name val="Arial CE"/>
      <family val="2"/>
    </font>
    <font>
      <sz val="8"/>
      <name val="Arial CE"/>
      <family val="2"/>
    </font>
    <font>
      <b/>
      <sz val="7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7"/>
      <name val="SL Swiss"/>
      <family val="0"/>
    </font>
    <font>
      <sz val="7"/>
      <name val="Arial CE"/>
      <family val="2"/>
    </font>
    <font>
      <sz val="7"/>
      <name val="MS Sans Serif"/>
      <family val="2"/>
    </font>
    <font>
      <b/>
      <sz val="10"/>
      <name val="Times New Roman CE"/>
      <family val="1"/>
    </font>
    <font>
      <b/>
      <sz val="26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0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0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0" fontId="12" fillId="0" borderId="0" xfId="0" applyNumberFormat="1" applyFont="1" applyAlignment="1">
      <alignment/>
    </xf>
    <xf numFmtId="202" fontId="1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202" fontId="7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1" fontId="10" fillId="0" borderId="10" xfId="0" applyNumberFormat="1" applyFont="1" applyBorder="1" applyAlignment="1">
      <alignment horizontal="center"/>
    </xf>
    <xf numFmtId="202" fontId="10" fillId="0" borderId="10" xfId="0" applyNumberFormat="1" applyFont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02" fontId="10" fillId="0" borderId="10" xfId="0" applyNumberFormat="1" applyFont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02" fontId="11" fillId="0" borderId="10" xfId="0" applyNumberFormat="1" applyFont="1" applyBorder="1" applyAlignment="1">
      <alignment horizontal="center"/>
    </xf>
    <xf numFmtId="20" fontId="9" fillId="0" borderId="10" xfId="0" applyNumberFormat="1" applyFont="1" applyBorder="1" applyAlignment="1">
      <alignment horizontal="center"/>
    </xf>
    <xf numFmtId="202" fontId="6" fillId="0" borderId="0" xfId="0" applyNumberFormat="1" applyFont="1" applyAlignment="1">
      <alignment/>
    </xf>
    <xf numFmtId="1" fontId="10" fillId="0" borderId="10" xfId="0" applyNumberFormat="1" applyFont="1" applyBorder="1" applyAlignment="1">
      <alignment horizontal="center" vertical="center"/>
    </xf>
    <xf numFmtId="202" fontId="1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5"/>
  <sheetViews>
    <sheetView showGridLines="0" tabSelected="1" defaultGridColor="0" zoomScale="110" zoomScaleNormal="110" zoomScalePageLayoutView="0" colorId="8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11.140625" style="22" customWidth="1"/>
    <col min="3" max="3" width="14.140625" style="0" customWidth="1"/>
    <col min="4" max="4" width="3.7109375" style="0" customWidth="1"/>
    <col min="5" max="5" width="5.8515625" style="2" customWidth="1"/>
    <col min="6" max="6" width="5.00390625" style="0" customWidth="1"/>
    <col min="7" max="7" width="6.57421875" style="0" customWidth="1"/>
    <col min="8" max="8" width="5.7109375" style="0" customWidth="1"/>
    <col min="9" max="10" width="5.421875" style="0" customWidth="1"/>
    <col min="11" max="11" width="5.28125" style="0" customWidth="1"/>
    <col min="12" max="12" width="21.00390625" style="22" bestFit="1" customWidth="1"/>
    <col min="14" max="14" width="9.28125" style="0" customWidth="1"/>
  </cols>
  <sheetData>
    <row r="1" spans="1:12" ht="33.75" customHeight="1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7.5" customHeight="1">
      <c r="A2" s="4"/>
      <c r="B2" s="18"/>
      <c r="C2" s="4"/>
      <c r="D2" s="4"/>
      <c r="E2" s="5"/>
      <c r="F2" s="4"/>
      <c r="G2" s="4"/>
      <c r="H2" s="4"/>
      <c r="I2" s="4"/>
      <c r="J2" s="4"/>
      <c r="K2" s="4"/>
      <c r="L2" s="18"/>
    </row>
    <row r="3" spans="1:20" ht="10.5" customHeight="1">
      <c r="A3" s="19" t="s">
        <v>0</v>
      </c>
      <c r="B3" s="19" t="s">
        <v>1</v>
      </c>
      <c r="C3" s="19" t="s">
        <v>2</v>
      </c>
      <c r="D3" s="19" t="s">
        <v>19</v>
      </c>
      <c r="E3" s="19" t="s">
        <v>3</v>
      </c>
      <c r="F3" s="26"/>
      <c r="G3" s="19" t="s">
        <v>4</v>
      </c>
      <c r="H3" s="19"/>
      <c r="I3" s="19" t="s">
        <v>5</v>
      </c>
      <c r="J3" s="19"/>
      <c r="K3" s="19"/>
      <c r="L3" s="19" t="s">
        <v>6</v>
      </c>
      <c r="M3" s="6"/>
      <c r="N3" s="6"/>
      <c r="O3" s="6"/>
      <c r="P3" s="6"/>
      <c r="Q3" s="6"/>
      <c r="R3" s="6"/>
      <c r="S3" s="6"/>
      <c r="T3" s="6"/>
    </row>
    <row r="4" spans="1:20" ht="10.5" customHeight="1">
      <c r="A4" s="19" t="s">
        <v>7</v>
      </c>
      <c r="B4" s="19" t="s">
        <v>8</v>
      </c>
      <c r="C4" s="19" t="s">
        <v>9</v>
      </c>
      <c r="D4" s="19" t="s">
        <v>20</v>
      </c>
      <c r="E4" s="19" t="s">
        <v>10</v>
      </c>
      <c r="F4" s="19" t="s">
        <v>10</v>
      </c>
      <c r="G4" s="19" t="s">
        <v>10</v>
      </c>
      <c r="H4" s="11">
        <v>38</v>
      </c>
      <c r="I4" s="11">
        <v>40</v>
      </c>
      <c r="J4" s="11">
        <v>42</v>
      </c>
      <c r="K4" s="11">
        <v>44</v>
      </c>
      <c r="L4" s="14"/>
      <c r="M4" s="6"/>
      <c r="N4" s="6"/>
      <c r="O4" s="6"/>
      <c r="P4" s="6"/>
      <c r="Q4" s="6"/>
      <c r="R4" s="6"/>
      <c r="S4" s="6"/>
      <c r="T4" s="6"/>
    </row>
    <row r="5" spans="1:20" ht="10.5" customHeight="1">
      <c r="A5" s="29">
        <v>167</v>
      </c>
      <c r="B5" s="19" t="s">
        <v>40</v>
      </c>
      <c r="C5" s="11" t="s">
        <v>15</v>
      </c>
      <c r="D5" s="42" t="s">
        <v>23</v>
      </c>
      <c r="E5" s="30">
        <v>0</v>
      </c>
      <c r="F5" s="30">
        <v>0</v>
      </c>
      <c r="G5" s="37">
        <f>G6+F6</f>
        <v>177.89999999999986</v>
      </c>
      <c r="H5" s="31">
        <f>TIMEVALUE("0:30 pm ")</f>
        <v>0.5208333333333334</v>
      </c>
      <c r="I5" s="31">
        <f>TIMEVALUE("0:30 pm ")</f>
        <v>0.5208333333333334</v>
      </c>
      <c r="J5" s="31">
        <f>TIMEVALUE("0:30 pm ")</f>
        <v>0.5208333333333334</v>
      </c>
      <c r="K5" s="31">
        <f>TIMEVALUE("0:30 pm ")</f>
        <v>0.5208333333333334</v>
      </c>
      <c r="L5" s="19" t="s">
        <v>36</v>
      </c>
      <c r="M5" s="6"/>
      <c r="N5" s="7"/>
      <c r="O5" s="8"/>
      <c r="P5" s="8"/>
      <c r="Q5" s="8"/>
      <c r="R5" s="8"/>
      <c r="S5" s="6"/>
      <c r="T5" s="6"/>
    </row>
    <row r="6" spans="1:20" ht="10.5" customHeight="1">
      <c r="A6" s="12">
        <v>167</v>
      </c>
      <c r="B6" s="14"/>
      <c r="C6" s="13" t="s">
        <v>15</v>
      </c>
      <c r="D6" s="42" t="s">
        <v>22</v>
      </c>
      <c r="E6" s="25">
        <v>0</v>
      </c>
      <c r="F6" s="25">
        <v>0.1</v>
      </c>
      <c r="G6" s="25">
        <f>G7+F7</f>
        <v>177.79999999999987</v>
      </c>
      <c r="H6" s="32">
        <v>0.5208333333333334</v>
      </c>
      <c r="I6" s="32">
        <v>0.5208333333333334</v>
      </c>
      <c r="J6" s="32">
        <v>0.5208333333333334</v>
      </c>
      <c r="K6" s="32">
        <v>0.5208333333333334</v>
      </c>
      <c r="L6" s="14" t="s">
        <v>35</v>
      </c>
      <c r="M6" s="6"/>
      <c r="N6" s="7"/>
      <c r="O6" s="8"/>
      <c r="P6" s="8"/>
      <c r="Q6" s="8"/>
      <c r="R6" s="8"/>
      <c r="S6" s="6"/>
      <c r="T6" s="6"/>
    </row>
    <row r="7" spans="1:20" ht="10.5" customHeight="1">
      <c r="A7" s="12">
        <v>168</v>
      </c>
      <c r="B7" s="14"/>
      <c r="C7" s="13" t="s">
        <v>15</v>
      </c>
      <c r="D7" s="42" t="s">
        <v>21</v>
      </c>
      <c r="E7" s="25">
        <v>0</v>
      </c>
      <c r="F7" s="25">
        <v>0.2</v>
      </c>
      <c r="G7" s="25">
        <f>G8+F8</f>
        <v>177.59999999999988</v>
      </c>
      <c r="H7" s="32">
        <v>0.5215277777777778</v>
      </c>
      <c r="I7" s="32">
        <v>0.5215277777777778</v>
      </c>
      <c r="J7" s="32">
        <v>0.5215277777777778</v>
      </c>
      <c r="K7" s="32">
        <v>0.5215277777777778</v>
      </c>
      <c r="L7" s="14" t="s">
        <v>37</v>
      </c>
      <c r="M7" s="6"/>
      <c r="N7" s="7"/>
      <c r="O7" s="8"/>
      <c r="P7" s="8"/>
      <c r="Q7" s="8"/>
      <c r="R7" s="8"/>
      <c r="S7" s="6"/>
      <c r="T7" s="6"/>
    </row>
    <row r="8" spans="1:20" ht="10.5" customHeight="1">
      <c r="A8" s="29">
        <v>177</v>
      </c>
      <c r="B8" s="19" t="s">
        <v>11</v>
      </c>
      <c r="C8" s="11" t="s">
        <v>39</v>
      </c>
      <c r="D8" s="42" t="s">
        <v>23</v>
      </c>
      <c r="E8" s="30">
        <v>0</v>
      </c>
      <c r="F8" s="30">
        <v>1</v>
      </c>
      <c r="G8" s="30">
        <f>E76</f>
        <v>176.59999999999988</v>
      </c>
      <c r="H8" s="31">
        <v>0.5243055555555556</v>
      </c>
      <c r="I8" s="31">
        <v>0.5243055555555556</v>
      </c>
      <c r="J8" s="31">
        <v>0.5243055555555556</v>
      </c>
      <c r="K8" s="31">
        <v>0.5243055555555556</v>
      </c>
      <c r="L8" s="14" t="s">
        <v>38</v>
      </c>
      <c r="M8" s="6"/>
      <c r="N8" s="8"/>
      <c r="O8" s="8">
        <f>F8/a*3600/86400</f>
        <v>0.0010964912280701754</v>
      </c>
      <c r="P8" s="8">
        <f>F8/b*3600/86400</f>
        <v>0.0010416666666666667</v>
      </c>
      <c r="Q8" s="8">
        <f>F8/d*3600/86400</f>
        <v>0.000992063492063492</v>
      </c>
      <c r="R8" s="8">
        <f>F8/f*3600/86400</f>
        <v>0.0009469696969696971</v>
      </c>
      <c r="S8" s="6"/>
      <c r="T8" s="6"/>
    </row>
    <row r="9" spans="1:20" ht="10.5" customHeight="1">
      <c r="A9" s="40">
        <v>168</v>
      </c>
      <c r="B9" s="41"/>
      <c r="C9" s="42" t="s">
        <v>39</v>
      </c>
      <c r="D9" s="42" t="s">
        <v>23</v>
      </c>
      <c r="E9" s="43">
        <v>1.2</v>
      </c>
      <c r="F9" s="43">
        <f>E9-E8</f>
        <v>1.2</v>
      </c>
      <c r="G9" s="43">
        <f>$G$8-E9</f>
        <v>175.3999999999999</v>
      </c>
      <c r="H9" s="49">
        <f>H8+O9</f>
        <v>0.5256213450292397</v>
      </c>
      <c r="I9" s="49">
        <f>I8+P9</f>
        <v>0.5255555555555556</v>
      </c>
      <c r="J9" s="49">
        <f>J8+Q9</f>
        <v>0.5254960317460318</v>
      </c>
      <c r="K9" s="49">
        <f>K8+R9</f>
        <v>0.5254419191919192</v>
      </c>
      <c r="L9" s="41" t="s">
        <v>26</v>
      </c>
      <c r="M9" s="6"/>
      <c r="N9" s="8"/>
      <c r="O9" s="8">
        <f>F9/a*3600/86400</f>
        <v>0.0013157894736842105</v>
      </c>
      <c r="P9" s="8">
        <f>F9/b*3600/86400</f>
        <v>0.00125</v>
      </c>
      <c r="Q9" s="8">
        <f>F9/d*3600/86400</f>
        <v>0.0011904761904761904</v>
      </c>
      <c r="R9" s="8">
        <f>F9/f*3600/86400</f>
        <v>0.0011363636363636363</v>
      </c>
      <c r="S9" s="6"/>
      <c r="T9" s="6"/>
    </row>
    <row r="10" spans="1:20" ht="10.5" customHeight="1">
      <c r="A10" s="40">
        <v>166</v>
      </c>
      <c r="B10" s="41"/>
      <c r="C10" s="42" t="s">
        <v>41</v>
      </c>
      <c r="D10" s="42" t="s">
        <v>23</v>
      </c>
      <c r="E10" s="43">
        <v>2</v>
      </c>
      <c r="F10" s="43">
        <f aca="true" t="shared" si="0" ref="F10:F73">E10-E9</f>
        <v>0.8</v>
      </c>
      <c r="G10" s="43">
        <f aca="true" t="shared" si="1" ref="G10:G45">$G$8-E10</f>
        <v>174.59999999999988</v>
      </c>
      <c r="H10" s="49">
        <f aca="true" t="shared" si="2" ref="H10:K45">H9+O10</f>
        <v>0.5264985380116959</v>
      </c>
      <c r="I10" s="49">
        <f t="shared" si="2"/>
        <v>0.5263888888888889</v>
      </c>
      <c r="J10" s="49">
        <f t="shared" si="2"/>
        <v>0.5262896825396826</v>
      </c>
      <c r="K10" s="49">
        <f t="shared" si="2"/>
        <v>0.5261994949494949</v>
      </c>
      <c r="L10" s="41" t="s">
        <v>26</v>
      </c>
      <c r="M10" s="6"/>
      <c r="N10" s="8"/>
      <c r="O10" s="8">
        <f>F10/a*3600/86400</f>
        <v>0.0008771929824561403</v>
      </c>
      <c r="P10" s="8">
        <f>F10/b*3600/86400</f>
        <v>0.0008333333333333334</v>
      </c>
      <c r="Q10" s="8">
        <f>F10/d*3600/86400</f>
        <v>0.0007936507936507938</v>
      </c>
      <c r="R10" s="8">
        <f>F10/f*3600/86400</f>
        <v>0.0007575757575757577</v>
      </c>
      <c r="S10" s="6"/>
      <c r="T10" s="6"/>
    </row>
    <row r="11" spans="1:20" ht="10.5" customHeight="1">
      <c r="A11" s="40">
        <v>182</v>
      </c>
      <c r="B11" s="41"/>
      <c r="C11" s="42" t="s">
        <v>42</v>
      </c>
      <c r="D11" s="42" t="s">
        <v>22</v>
      </c>
      <c r="E11" s="43">
        <v>5</v>
      </c>
      <c r="F11" s="43">
        <f t="shared" si="0"/>
        <v>3</v>
      </c>
      <c r="G11" s="43">
        <f t="shared" si="1"/>
        <v>171.59999999999988</v>
      </c>
      <c r="H11" s="49">
        <f t="shared" si="2"/>
        <v>0.5297880116959064</v>
      </c>
      <c r="I11" s="49">
        <f t="shared" si="2"/>
        <v>0.529513888888889</v>
      </c>
      <c r="J11" s="49">
        <f t="shared" si="2"/>
        <v>0.529265873015873</v>
      </c>
      <c r="K11" s="49">
        <f t="shared" si="2"/>
        <v>0.529040404040404</v>
      </c>
      <c r="L11" s="41" t="s">
        <v>53</v>
      </c>
      <c r="M11" s="6"/>
      <c r="N11" s="8"/>
      <c r="O11" s="8">
        <f aca="true" t="shared" si="3" ref="O11:O30">F11/a*3600/86400</f>
        <v>0.0032894736842105266</v>
      </c>
      <c r="P11" s="8">
        <f aca="true" t="shared" si="4" ref="P11:P30">F11/b*3600/86400</f>
        <v>0.003125</v>
      </c>
      <c r="Q11" s="8">
        <f aca="true" t="shared" si="5" ref="Q11:Q30">F11/d*3600/86400</f>
        <v>0.002976190476190476</v>
      </c>
      <c r="R11" s="8">
        <f aca="true" t="shared" si="6" ref="R11:R30">F11/f*3600/86400</f>
        <v>0.0028409090909090906</v>
      </c>
      <c r="S11" s="6"/>
      <c r="T11" s="6"/>
    </row>
    <row r="12" spans="1:20" ht="10.5" customHeight="1">
      <c r="A12" s="40">
        <v>178</v>
      </c>
      <c r="B12" s="41"/>
      <c r="C12" s="42" t="s">
        <v>42</v>
      </c>
      <c r="D12" s="42" t="s">
        <v>23</v>
      </c>
      <c r="E12" s="43">
        <v>5.8</v>
      </c>
      <c r="F12" s="43">
        <f t="shared" si="0"/>
        <v>0.7999999999999998</v>
      </c>
      <c r="G12" s="43">
        <f t="shared" si="1"/>
        <v>170.79999999999987</v>
      </c>
      <c r="H12" s="49">
        <f t="shared" si="2"/>
        <v>0.5306652046783625</v>
      </c>
      <c r="I12" s="49">
        <f t="shared" si="2"/>
        <v>0.5303472222222223</v>
      </c>
      <c r="J12" s="49">
        <f t="shared" si="2"/>
        <v>0.5300595238095238</v>
      </c>
      <c r="K12" s="49">
        <f t="shared" si="2"/>
        <v>0.5297979797979797</v>
      </c>
      <c r="L12" s="41" t="s">
        <v>80</v>
      </c>
      <c r="M12" s="6"/>
      <c r="N12" s="8"/>
      <c r="O12" s="8">
        <f t="shared" si="3"/>
        <v>0.0008771929824561402</v>
      </c>
      <c r="P12" s="8">
        <f t="shared" si="4"/>
        <v>0.0008333333333333332</v>
      </c>
      <c r="Q12" s="8">
        <f t="shared" si="5"/>
        <v>0.0007936507936507934</v>
      </c>
      <c r="R12" s="8">
        <f t="shared" si="6"/>
        <v>0.0007575757575757574</v>
      </c>
      <c r="S12" s="6"/>
      <c r="T12" s="6"/>
    </row>
    <row r="13" spans="1:20" ht="10.5" customHeight="1">
      <c r="A13" s="40">
        <v>186</v>
      </c>
      <c r="B13" s="41"/>
      <c r="C13" s="42" t="s">
        <v>61</v>
      </c>
      <c r="D13" s="42" t="s">
        <v>22</v>
      </c>
      <c r="E13" s="43">
        <v>10.8</v>
      </c>
      <c r="F13" s="43">
        <f t="shared" si="0"/>
        <v>5.000000000000001</v>
      </c>
      <c r="G13" s="43">
        <f t="shared" si="1"/>
        <v>165.79999999999987</v>
      </c>
      <c r="H13" s="49">
        <f t="shared" si="2"/>
        <v>0.5361476608187135</v>
      </c>
      <c r="I13" s="49">
        <f t="shared" si="2"/>
        <v>0.5355555555555557</v>
      </c>
      <c r="J13" s="49">
        <f t="shared" si="2"/>
        <v>0.5350198412698413</v>
      </c>
      <c r="K13" s="49">
        <f t="shared" si="2"/>
        <v>0.5345328282828282</v>
      </c>
      <c r="L13" s="41" t="s">
        <v>46</v>
      </c>
      <c r="M13" s="6"/>
      <c r="N13" s="8"/>
      <c r="O13" s="8">
        <f t="shared" si="3"/>
        <v>0.005482456140350878</v>
      </c>
      <c r="P13" s="8">
        <f t="shared" si="4"/>
        <v>0.005208333333333335</v>
      </c>
      <c r="Q13" s="8">
        <f t="shared" si="5"/>
        <v>0.004960317460317462</v>
      </c>
      <c r="R13" s="8">
        <f t="shared" si="6"/>
        <v>0.004734848484848486</v>
      </c>
      <c r="S13" s="6"/>
      <c r="T13" s="6"/>
    </row>
    <row r="14" spans="1:20" ht="10.5" customHeight="1">
      <c r="A14" s="40">
        <v>175</v>
      </c>
      <c r="B14" s="41"/>
      <c r="C14" s="42" t="s">
        <v>43</v>
      </c>
      <c r="D14" s="42" t="s">
        <v>23</v>
      </c>
      <c r="E14" s="43">
        <v>15.7</v>
      </c>
      <c r="F14" s="43">
        <f t="shared" si="0"/>
        <v>4.899999999999999</v>
      </c>
      <c r="G14" s="43">
        <f t="shared" si="1"/>
        <v>160.8999999999999</v>
      </c>
      <c r="H14" s="49">
        <f t="shared" si="2"/>
        <v>0.5415204678362573</v>
      </c>
      <c r="I14" s="49">
        <f t="shared" si="2"/>
        <v>0.5406597222222224</v>
      </c>
      <c r="J14" s="49">
        <f t="shared" si="2"/>
        <v>0.5398809523809524</v>
      </c>
      <c r="K14" s="49">
        <f t="shared" si="2"/>
        <v>0.5391729797979797</v>
      </c>
      <c r="L14" s="41" t="s">
        <v>64</v>
      </c>
      <c r="M14" s="6"/>
      <c r="N14" s="8"/>
      <c r="O14" s="8">
        <f t="shared" si="3"/>
        <v>0.005372807017543858</v>
      </c>
      <c r="P14" s="8">
        <f t="shared" si="4"/>
        <v>0.005104166666666666</v>
      </c>
      <c r="Q14" s="8">
        <f t="shared" si="5"/>
        <v>0.0048611111111111095</v>
      </c>
      <c r="R14" s="8">
        <f t="shared" si="6"/>
        <v>0.004640151515151514</v>
      </c>
      <c r="S14" s="6"/>
      <c r="T14" s="6"/>
    </row>
    <row r="15" spans="1:20" ht="10.5" customHeight="1">
      <c r="A15" s="34">
        <v>538</v>
      </c>
      <c r="B15" s="35" t="s">
        <v>45</v>
      </c>
      <c r="C15" s="36" t="s">
        <v>44</v>
      </c>
      <c r="D15" s="36" t="s">
        <v>23</v>
      </c>
      <c r="E15" s="37">
        <v>28.3</v>
      </c>
      <c r="F15" s="37">
        <f t="shared" si="0"/>
        <v>12.600000000000001</v>
      </c>
      <c r="G15" s="37">
        <f t="shared" si="1"/>
        <v>148.29999999999987</v>
      </c>
      <c r="H15" s="38">
        <f t="shared" si="2"/>
        <v>0.5553362573099415</v>
      </c>
      <c r="I15" s="38">
        <f t="shared" si="2"/>
        <v>0.5537847222222224</v>
      </c>
      <c r="J15" s="38">
        <f t="shared" si="2"/>
        <v>0.5523809523809523</v>
      </c>
      <c r="K15" s="38">
        <f t="shared" si="2"/>
        <v>0.551104797979798</v>
      </c>
      <c r="L15" s="35"/>
      <c r="M15" s="6"/>
      <c r="N15" s="8"/>
      <c r="O15" s="8">
        <f t="shared" si="3"/>
        <v>0.013815789473684212</v>
      </c>
      <c r="P15" s="8">
        <f t="shared" si="4"/>
        <v>0.013125000000000003</v>
      </c>
      <c r="Q15" s="8">
        <f t="shared" si="5"/>
        <v>0.012500000000000002</v>
      </c>
      <c r="R15" s="8">
        <f t="shared" si="6"/>
        <v>0.011931818181818182</v>
      </c>
      <c r="S15" s="6"/>
      <c r="T15" s="6"/>
    </row>
    <row r="16" spans="1:20" ht="10.5" customHeight="1">
      <c r="A16" s="40">
        <v>225</v>
      </c>
      <c r="B16" s="41"/>
      <c r="C16" s="42"/>
      <c r="D16" s="42" t="s">
        <v>22</v>
      </c>
      <c r="E16" s="43">
        <v>34.9</v>
      </c>
      <c r="F16" s="43">
        <f t="shared" si="0"/>
        <v>6.599999999999998</v>
      </c>
      <c r="G16" s="43">
        <f t="shared" si="1"/>
        <v>141.69999999999987</v>
      </c>
      <c r="H16" s="49">
        <f t="shared" si="2"/>
        <v>0.5625730994152047</v>
      </c>
      <c r="I16" s="49">
        <f t="shared" si="2"/>
        <v>0.5606597222222224</v>
      </c>
      <c r="J16" s="49">
        <f t="shared" si="2"/>
        <v>0.5589285714285713</v>
      </c>
      <c r="K16" s="49">
        <f t="shared" si="2"/>
        <v>0.5573547979797979</v>
      </c>
      <c r="L16" s="41" t="s">
        <v>62</v>
      </c>
      <c r="M16" s="6"/>
      <c r="N16" s="8"/>
      <c r="O16" s="8">
        <f t="shared" si="3"/>
        <v>0.007236842105263156</v>
      </c>
      <c r="P16" s="8">
        <f t="shared" si="4"/>
        <v>0.006874999999999997</v>
      </c>
      <c r="Q16" s="8">
        <f t="shared" si="5"/>
        <v>0.006547619047619046</v>
      </c>
      <c r="R16" s="8">
        <f t="shared" si="6"/>
        <v>0.006249999999999998</v>
      </c>
      <c r="S16" s="6"/>
      <c r="T16" s="6"/>
    </row>
    <row r="17" spans="1:20" ht="10.5" customHeight="1">
      <c r="A17" s="40">
        <v>270</v>
      </c>
      <c r="B17" s="41"/>
      <c r="C17" s="42" t="s">
        <v>47</v>
      </c>
      <c r="D17" s="42" t="s">
        <v>22</v>
      </c>
      <c r="E17" s="43">
        <v>38.6</v>
      </c>
      <c r="F17" s="43">
        <f t="shared" si="0"/>
        <v>3.700000000000003</v>
      </c>
      <c r="G17" s="43">
        <f t="shared" si="1"/>
        <v>137.9999999999999</v>
      </c>
      <c r="H17" s="49">
        <f t="shared" si="2"/>
        <v>0.5666301169590644</v>
      </c>
      <c r="I17" s="49">
        <f t="shared" si="2"/>
        <v>0.5645138888888891</v>
      </c>
      <c r="J17" s="49">
        <f t="shared" si="2"/>
        <v>0.5625992063492062</v>
      </c>
      <c r="K17" s="49">
        <f t="shared" si="2"/>
        <v>0.5608585858585858</v>
      </c>
      <c r="L17" s="41" t="s">
        <v>63</v>
      </c>
      <c r="M17" s="45"/>
      <c r="N17" s="8"/>
      <c r="O17" s="8">
        <f t="shared" si="3"/>
        <v>0.004057017543859652</v>
      </c>
      <c r="P17" s="8">
        <f t="shared" si="4"/>
        <v>0.0038541666666666694</v>
      </c>
      <c r="Q17" s="8">
        <f t="shared" si="5"/>
        <v>0.0036706349206349228</v>
      </c>
      <c r="R17" s="8">
        <f t="shared" si="6"/>
        <v>0.003503787878787882</v>
      </c>
      <c r="S17" s="6"/>
      <c r="T17" s="6"/>
    </row>
    <row r="18" spans="1:20" ht="10.5" customHeight="1">
      <c r="A18" s="40">
        <v>274</v>
      </c>
      <c r="B18" s="41"/>
      <c r="C18" s="42" t="s">
        <v>47</v>
      </c>
      <c r="D18" s="42" t="s">
        <v>21</v>
      </c>
      <c r="E18" s="43">
        <v>38.7</v>
      </c>
      <c r="F18" s="43">
        <f t="shared" si="0"/>
        <v>0.10000000000000142</v>
      </c>
      <c r="G18" s="43">
        <f t="shared" si="1"/>
        <v>137.89999999999986</v>
      </c>
      <c r="H18" s="49">
        <f t="shared" si="2"/>
        <v>0.5667397660818714</v>
      </c>
      <c r="I18" s="49">
        <f t="shared" si="2"/>
        <v>0.5646180555555558</v>
      </c>
      <c r="J18" s="49">
        <f t="shared" si="2"/>
        <v>0.5626984126984126</v>
      </c>
      <c r="K18" s="49">
        <f t="shared" si="2"/>
        <v>0.5609532828282828</v>
      </c>
      <c r="L18" s="41" t="s">
        <v>27</v>
      </c>
      <c r="M18" s="45"/>
      <c r="N18" s="8"/>
      <c r="O18" s="8">
        <f t="shared" si="3"/>
        <v>0.0001096491228070191</v>
      </c>
      <c r="P18" s="8">
        <f t="shared" si="4"/>
        <v>0.00010416666666666815</v>
      </c>
      <c r="Q18" s="8">
        <f t="shared" si="5"/>
        <v>9.920634920635062E-05</v>
      </c>
      <c r="R18" s="8">
        <f t="shared" si="6"/>
        <v>9.469696969697105E-05</v>
      </c>
      <c r="S18" s="6"/>
      <c r="T18" s="6"/>
    </row>
    <row r="19" spans="1:20" ht="10.5" customHeight="1">
      <c r="A19" s="40">
        <v>265</v>
      </c>
      <c r="B19" s="41"/>
      <c r="C19" s="42" t="s">
        <v>65</v>
      </c>
      <c r="D19" s="42" t="s">
        <v>22</v>
      </c>
      <c r="E19" s="43">
        <v>42.2</v>
      </c>
      <c r="F19" s="43">
        <f t="shared" si="0"/>
        <v>3.5</v>
      </c>
      <c r="G19" s="43">
        <f t="shared" si="1"/>
        <v>134.39999999999986</v>
      </c>
      <c r="H19" s="49">
        <f t="shared" si="2"/>
        <v>0.570577485380117</v>
      </c>
      <c r="I19" s="49">
        <f t="shared" si="2"/>
        <v>0.5682638888888891</v>
      </c>
      <c r="J19" s="49">
        <f t="shared" si="2"/>
        <v>0.5661706349206348</v>
      </c>
      <c r="K19" s="49">
        <f t="shared" si="2"/>
        <v>0.5642676767676768</v>
      </c>
      <c r="L19" s="41" t="s">
        <v>66</v>
      </c>
      <c r="M19" s="45"/>
      <c r="N19" s="8"/>
      <c r="O19" s="8">
        <f t="shared" si="3"/>
        <v>0.003837719298245614</v>
      </c>
      <c r="P19" s="8">
        <f t="shared" si="4"/>
        <v>0.0036458333333333334</v>
      </c>
      <c r="Q19" s="8">
        <f t="shared" si="5"/>
        <v>0.003472222222222222</v>
      </c>
      <c r="R19" s="8">
        <f t="shared" si="6"/>
        <v>0.0033143939393939395</v>
      </c>
      <c r="S19" s="6"/>
      <c r="T19" s="6"/>
    </row>
    <row r="20" spans="1:20" ht="10.5" customHeight="1">
      <c r="A20" s="40">
        <v>545</v>
      </c>
      <c r="B20" s="41"/>
      <c r="C20" s="42" t="s">
        <v>67</v>
      </c>
      <c r="D20" s="42" t="s">
        <v>22</v>
      </c>
      <c r="E20" s="43">
        <v>48.1</v>
      </c>
      <c r="F20" s="43">
        <f t="shared" si="0"/>
        <v>5.899999999999999</v>
      </c>
      <c r="G20" s="43">
        <f t="shared" si="1"/>
        <v>128.4999999999999</v>
      </c>
      <c r="H20" s="49">
        <f t="shared" si="2"/>
        <v>0.577046783625731</v>
      </c>
      <c r="I20" s="49">
        <f t="shared" si="2"/>
        <v>0.5744097222222224</v>
      </c>
      <c r="J20" s="49">
        <f t="shared" si="2"/>
        <v>0.5720238095238094</v>
      </c>
      <c r="K20" s="49">
        <f t="shared" si="2"/>
        <v>0.569854797979798</v>
      </c>
      <c r="L20" s="41" t="s">
        <v>68</v>
      </c>
      <c r="M20" s="45"/>
      <c r="N20" s="8"/>
      <c r="O20" s="8">
        <f t="shared" si="3"/>
        <v>0.0064692982456140335</v>
      </c>
      <c r="P20" s="8">
        <f t="shared" si="4"/>
        <v>0.006145833333333332</v>
      </c>
      <c r="Q20" s="8">
        <f t="shared" si="5"/>
        <v>0.005853174603174602</v>
      </c>
      <c r="R20" s="8">
        <f t="shared" si="6"/>
        <v>0.005587121212121211</v>
      </c>
      <c r="S20" s="6"/>
      <c r="T20" s="6"/>
    </row>
    <row r="21" spans="1:20" ht="10.5" customHeight="1">
      <c r="A21" s="46">
        <v>615</v>
      </c>
      <c r="B21" s="35" t="s">
        <v>45</v>
      </c>
      <c r="C21" s="36" t="s">
        <v>69</v>
      </c>
      <c r="D21" s="36" t="s">
        <v>23</v>
      </c>
      <c r="E21" s="47">
        <v>50.3</v>
      </c>
      <c r="F21" s="37">
        <f t="shared" si="0"/>
        <v>2.1999999999999957</v>
      </c>
      <c r="G21" s="37">
        <f t="shared" si="1"/>
        <v>126.29999999999988</v>
      </c>
      <c r="H21" s="38">
        <f t="shared" si="2"/>
        <v>0.5794590643274854</v>
      </c>
      <c r="I21" s="38">
        <f t="shared" si="2"/>
        <v>0.5767013888888891</v>
      </c>
      <c r="J21" s="38">
        <f t="shared" si="2"/>
        <v>0.574206349206349</v>
      </c>
      <c r="K21" s="38">
        <f t="shared" si="2"/>
        <v>0.5719381313131313</v>
      </c>
      <c r="L21" s="48"/>
      <c r="M21" s="45"/>
      <c r="N21" s="8"/>
      <c r="O21" s="8">
        <f t="shared" si="3"/>
        <v>0.0024122807017543813</v>
      </c>
      <c r="P21" s="8">
        <f t="shared" si="4"/>
        <v>0.0022916666666666623</v>
      </c>
      <c r="Q21" s="8">
        <f t="shared" si="5"/>
        <v>0.0021825396825396783</v>
      </c>
      <c r="R21" s="8">
        <f t="shared" si="6"/>
        <v>0.0020833333333333294</v>
      </c>
      <c r="S21" s="6"/>
      <c r="T21" s="6"/>
    </row>
    <row r="22" spans="1:20" ht="10.5" customHeight="1">
      <c r="A22" s="40">
        <v>465</v>
      </c>
      <c r="B22" s="41"/>
      <c r="C22" s="42" t="s">
        <v>70</v>
      </c>
      <c r="D22" s="42" t="s">
        <v>23</v>
      </c>
      <c r="E22" s="43">
        <v>53.6</v>
      </c>
      <c r="F22" s="43">
        <f t="shared" si="0"/>
        <v>3.3000000000000043</v>
      </c>
      <c r="G22" s="43">
        <f t="shared" si="1"/>
        <v>122.99999999999989</v>
      </c>
      <c r="H22" s="49">
        <f t="shared" si="2"/>
        <v>0.5830774853801169</v>
      </c>
      <c r="I22" s="49">
        <f t="shared" si="2"/>
        <v>0.5801388888888891</v>
      </c>
      <c r="J22" s="49">
        <f t="shared" si="2"/>
        <v>0.5774801587301586</v>
      </c>
      <c r="K22" s="49">
        <f t="shared" si="2"/>
        <v>0.5750631313131314</v>
      </c>
      <c r="L22" s="41"/>
      <c r="M22" s="45"/>
      <c r="N22" s="8"/>
      <c r="O22" s="8">
        <f t="shared" si="3"/>
        <v>0.0036184210526315837</v>
      </c>
      <c r="P22" s="8">
        <f t="shared" si="4"/>
        <v>0.003437500000000004</v>
      </c>
      <c r="Q22" s="8">
        <f t="shared" si="5"/>
        <v>0.0032738095238095274</v>
      </c>
      <c r="R22" s="8">
        <f t="shared" si="6"/>
        <v>0.003125000000000004</v>
      </c>
      <c r="S22" s="6"/>
      <c r="T22" s="6"/>
    </row>
    <row r="23" spans="1:20" ht="10.5" customHeight="1">
      <c r="A23" s="40">
        <v>182</v>
      </c>
      <c r="B23" s="41"/>
      <c r="C23" s="42" t="s">
        <v>32</v>
      </c>
      <c r="D23" s="42" t="s">
        <v>22</v>
      </c>
      <c r="E23" s="43">
        <v>63.6</v>
      </c>
      <c r="F23" s="43">
        <f t="shared" si="0"/>
        <v>10</v>
      </c>
      <c r="G23" s="43">
        <f t="shared" si="1"/>
        <v>112.99999999999989</v>
      </c>
      <c r="H23" s="49">
        <f t="shared" si="2"/>
        <v>0.5940423976608187</v>
      </c>
      <c r="I23" s="49">
        <f t="shared" si="2"/>
        <v>0.5905555555555557</v>
      </c>
      <c r="J23" s="49">
        <f t="shared" si="2"/>
        <v>0.5874007936507935</v>
      </c>
      <c r="K23" s="49">
        <f t="shared" si="2"/>
        <v>0.5845328282828284</v>
      </c>
      <c r="L23" s="41" t="s">
        <v>71</v>
      </c>
      <c r="M23" s="45"/>
      <c r="N23" s="8"/>
      <c r="O23" s="8">
        <f t="shared" si="3"/>
        <v>0.010964912280701754</v>
      </c>
      <c r="P23" s="8">
        <f t="shared" si="4"/>
        <v>0.010416666666666666</v>
      </c>
      <c r="Q23" s="8">
        <f t="shared" si="5"/>
        <v>0.00992063492063492</v>
      </c>
      <c r="R23" s="8">
        <f t="shared" si="6"/>
        <v>0.00946969696969697</v>
      </c>
      <c r="S23" s="6"/>
      <c r="T23" s="6"/>
    </row>
    <row r="24" spans="1:20" ht="10.5" customHeight="1">
      <c r="A24" s="40">
        <v>172</v>
      </c>
      <c r="B24" s="41"/>
      <c r="C24" s="42" t="s">
        <v>48</v>
      </c>
      <c r="D24" s="42" t="s">
        <v>21</v>
      </c>
      <c r="E24" s="43">
        <v>64.4</v>
      </c>
      <c r="F24" s="43">
        <f t="shared" si="0"/>
        <v>0.8000000000000043</v>
      </c>
      <c r="G24" s="43">
        <f t="shared" si="1"/>
        <v>112.19999999999987</v>
      </c>
      <c r="H24" s="49">
        <f t="shared" si="2"/>
        <v>0.5949195906432748</v>
      </c>
      <c r="I24" s="49">
        <f t="shared" si="2"/>
        <v>0.5913888888888891</v>
      </c>
      <c r="J24" s="49">
        <f t="shared" si="2"/>
        <v>0.5881944444444442</v>
      </c>
      <c r="K24" s="49">
        <f t="shared" si="2"/>
        <v>0.5852904040404041</v>
      </c>
      <c r="L24" s="44" t="s">
        <v>51</v>
      </c>
      <c r="M24" s="45"/>
      <c r="N24" s="8"/>
      <c r="O24" s="8">
        <f t="shared" si="3"/>
        <v>0.0008771929824561449</v>
      </c>
      <c r="P24" s="8">
        <f t="shared" si="4"/>
        <v>0.0008333333333333377</v>
      </c>
      <c r="Q24" s="8">
        <f t="shared" si="5"/>
        <v>0.0007936507936507979</v>
      </c>
      <c r="R24" s="8">
        <f t="shared" si="6"/>
        <v>0.0007575757575757615</v>
      </c>
      <c r="S24" s="6"/>
      <c r="T24" s="6"/>
    </row>
    <row r="25" spans="1:20" ht="10.5" customHeight="1">
      <c r="A25" s="34">
        <v>178</v>
      </c>
      <c r="B25" s="35"/>
      <c r="C25" s="36" t="s">
        <v>15</v>
      </c>
      <c r="D25" s="36" t="s">
        <v>23</v>
      </c>
      <c r="E25" s="37">
        <v>64.8</v>
      </c>
      <c r="F25" s="37">
        <f t="shared" si="0"/>
        <v>0.3999999999999915</v>
      </c>
      <c r="G25" s="37">
        <f t="shared" si="1"/>
        <v>111.79999999999988</v>
      </c>
      <c r="H25" s="38">
        <f t="shared" si="2"/>
        <v>0.5953581871345028</v>
      </c>
      <c r="I25" s="38">
        <f t="shared" si="2"/>
        <v>0.5918055555555557</v>
      </c>
      <c r="J25" s="38">
        <f t="shared" si="2"/>
        <v>0.5885912698412696</v>
      </c>
      <c r="K25" s="38">
        <f t="shared" si="2"/>
        <v>0.585669191919192</v>
      </c>
      <c r="L25" s="39" t="s">
        <v>16</v>
      </c>
      <c r="M25" s="45"/>
      <c r="N25" s="8"/>
      <c r="O25" s="8">
        <f t="shared" si="3"/>
        <v>0.00043859649122806086</v>
      </c>
      <c r="P25" s="8">
        <f t="shared" si="4"/>
        <v>0.0004166666666666578</v>
      </c>
      <c r="Q25" s="8">
        <f t="shared" si="5"/>
        <v>0.00039682539682538837</v>
      </c>
      <c r="R25" s="8">
        <f t="shared" si="6"/>
        <v>0.0003787878787878707</v>
      </c>
      <c r="S25" s="6"/>
      <c r="T25" s="6"/>
    </row>
    <row r="26" spans="1:20" ht="10.5" customHeight="1">
      <c r="A26" s="40">
        <v>190</v>
      </c>
      <c r="B26" s="41"/>
      <c r="C26" s="42" t="s">
        <v>15</v>
      </c>
      <c r="D26" s="42" t="s">
        <v>21</v>
      </c>
      <c r="E26" s="43">
        <v>65.3</v>
      </c>
      <c r="F26" s="43">
        <f t="shared" si="0"/>
        <v>0.5</v>
      </c>
      <c r="G26" s="43">
        <f t="shared" si="1"/>
        <v>111.29999999999988</v>
      </c>
      <c r="H26" s="49">
        <f t="shared" si="2"/>
        <v>0.5959064327485379</v>
      </c>
      <c r="I26" s="49">
        <f t="shared" si="2"/>
        <v>0.592326388888889</v>
      </c>
      <c r="J26" s="49">
        <f t="shared" si="2"/>
        <v>0.5890873015873014</v>
      </c>
      <c r="K26" s="49">
        <f t="shared" si="2"/>
        <v>0.5861426767676768</v>
      </c>
      <c r="L26" s="44" t="s">
        <v>34</v>
      </c>
      <c r="M26" s="45"/>
      <c r="N26" s="8"/>
      <c r="O26" s="8">
        <f t="shared" si="3"/>
        <v>0.0005482456140350877</v>
      </c>
      <c r="P26" s="8">
        <f t="shared" si="4"/>
        <v>0.0005208333333333333</v>
      </c>
      <c r="Q26" s="8">
        <f t="shared" si="5"/>
        <v>0.000496031746031746</v>
      </c>
      <c r="R26" s="8">
        <f t="shared" si="6"/>
        <v>0.00047348484848484855</v>
      </c>
      <c r="S26" s="6"/>
      <c r="T26" s="6"/>
    </row>
    <row r="27" spans="1:20" ht="10.5" customHeight="1">
      <c r="A27" s="40">
        <v>180</v>
      </c>
      <c r="B27" s="41"/>
      <c r="C27" s="42" t="s">
        <v>30</v>
      </c>
      <c r="D27" s="42" t="s">
        <v>23</v>
      </c>
      <c r="E27" s="43">
        <v>66.8</v>
      </c>
      <c r="F27" s="43">
        <f t="shared" si="0"/>
        <v>1.5</v>
      </c>
      <c r="G27" s="43">
        <f t="shared" si="1"/>
        <v>109.79999999999988</v>
      </c>
      <c r="H27" s="49">
        <f t="shared" si="2"/>
        <v>0.5975511695906432</v>
      </c>
      <c r="I27" s="49">
        <f t="shared" si="2"/>
        <v>0.593888888888889</v>
      </c>
      <c r="J27" s="49">
        <f t="shared" si="2"/>
        <v>0.5905753968253966</v>
      </c>
      <c r="K27" s="49">
        <f t="shared" si="2"/>
        <v>0.5875631313131314</v>
      </c>
      <c r="L27" s="44"/>
      <c r="M27" s="45"/>
      <c r="N27" s="27"/>
      <c r="O27" s="8">
        <f t="shared" si="3"/>
        <v>0.0016447368421052633</v>
      </c>
      <c r="P27" s="8">
        <f t="shared" si="4"/>
        <v>0.0015625</v>
      </c>
      <c r="Q27" s="8">
        <f t="shared" si="5"/>
        <v>0.001488095238095238</v>
      </c>
      <c r="R27" s="8">
        <f t="shared" si="6"/>
        <v>0.0014204545454545453</v>
      </c>
      <c r="S27" s="6"/>
      <c r="T27" s="6"/>
    </row>
    <row r="28" spans="1:20" ht="10.5" customHeight="1">
      <c r="A28" s="40">
        <v>178</v>
      </c>
      <c r="B28" s="41"/>
      <c r="C28" s="42" t="s">
        <v>28</v>
      </c>
      <c r="D28" s="42" t="s">
        <v>22</v>
      </c>
      <c r="E28" s="43">
        <v>68.5</v>
      </c>
      <c r="F28" s="43">
        <f t="shared" si="0"/>
        <v>1.7000000000000028</v>
      </c>
      <c r="G28" s="43">
        <f t="shared" si="1"/>
        <v>108.09999999999988</v>
      </c>
      <c r="H28" s="49">
        <f t="shared" si="2"/>
        <v>0.5994152046783625</v>
      </c>
      <c r="I28" s="49">
        <f t="shared" si="2"/>
        <v>0.5956597222222224</v>
      </c>
      <c r="J28" s="49">
        <f t="shared" si="2"/>
        <v>0.5922619047619045</v>
      </c>
      <c r="K28" s="49">
        <f t="shared" si="2"/>
        <v>0.5891729797979799</v>
      </c>
      <c r="L28" s="44" t="s">
        <v>50</v>
      </c>
      <c r="M28" s="45"/>
      <c r="N28" s="27"/>
      <c r="O28" s="8">
        <f t="shared" si="3"/>
        <v>0.0018640350877193017</v>
      </c>
      <c r="P28" s="8">
        <f t="shared" si="4"/>
        <v>0.0017708333333333363</v>
      </c>
      <c r="Q28" s="8">
        <f t="shared" si="5"/>
        <v>0.0016865079365079392</v>
      </c>
      <c r="R28" s="8">
        <f t="shared" si="6"/>
        <v>0.0016098484848484874</v>
      </c>
      <c r="S28" s="6"/>
      <c r="T28" s="6"/>
    </row>
    <row r="29" spans="1:20" ht="10.5" customHeight="1">
      <c r="A29" s="40">
        <v>180</v>
      </c>
      <c r="B29" s="41"/>
      <c r="C29" s="42" t="s">
        <v>28</v>
      </c>
      <c r="D29" s="42" t="s">
        <v>21</v>
      </c>
      <c r="E29" s="43">
        <v>68.6</v>
      </c>
      <c r="F29" s="43">
        <f t="shared" si="0"/>
        <v>0.09999999999999432</v>
      </c>
      <c r="G29" s="43">
        <f t="shared" si="1"/>
        <v>107.99999999999989</v>
      </c>
      <c r="H29" s="49">
        <f t="shared" si="2"/>
        <v>0.5995248538011695</v>
      </c>
      <c r="I29" s="49">
        <f t="shared" si="2"/>
        <v>0.5957638888888891</v>
      </c>
      <c r="J29" s="49">
        <f t="shared" si="2"/>
        <v>0.5923611111111109</v>
      </c>
      <c r="K29" s="49">
        <f t="shared" si="2"/>
        <v>0.5892676767676769</v>
      </c>
      <c r="L29" s="44" t="s">
        <v>29</v>
      </c>
      <c r="M29" s="45"/>
      <c r="N29" s="27"/>
      <c r="O29" s="8">
        <f t="shared" si="3"/>
        <v>0.00010964912280701131</v>
      </c>
      <c r="P29" s="8">
        <f t="shared" si="4"/>
        <v>0.00010416666666666075</v>
      </c>
      <c r="Q29" s="8">
        <f t="shared" si="5"/>
        <v>9.920634920634355E-05</v>
      </c>
      <c r="R29" s="8">
        <f t="shared" si="6"/>
        <v>9.46969696969643E-05</v>
      </c>
      <c r="S29" s="6"/>
      <c r="T29" s="6"/>
    </row>
    <row r="30" spans="1:20" ht="10.5" customHeight="1">
      <c r="A30" s="40">
        <v>175</v>
      </c>
      <c r="B30" s="41"/>
      <c r="C30" s="42"/>
      <c r="D30" s="42" t="s">
        <v>21</v>
      </c>
      <c r="E30" s="43">
        <v>69.5</v>
      </c>
      <c r="F30" s="43">
        <f t="shared" si="0"/>
        <v>0.9000000000000057</v>
      </c>
      <c r="G30" s="43">
        <f t="shared" si="1"/>
        <v>107.09999999999988</v>
      </c>
      <c r="H30" s="49">
        <f t="shared" si="2"/>
        <v>0.6005116959064326</v>
      </c>
      <c r="I30" s="49">
        <f t="shared" si="2"/>
        <v>0.5967013888888891</v>
      </c>
      <c r="J30" s="49">
        <f t="shared" si="2"/>
        <v>0.593253968253968</v>
      </c>
      <c r="K30" s="49">
        <f t="shared" si="2"/>
        <v>0.5901199494949496</v>
      </c>
      <c r="L30" s="44" t="s">
        <v>60</v>
      </c>
      <c r="M30" s="45"/>
      <c r="N30" s="27"/>
      <c r="O30" s="8">
        <f t="shared" si="3"/>
        <v>0.000986842105263164</v>
      </c>
      <c r="P30" s="8">
        <f t="shared" si="4"/>
        <v>0.0009375000000000059</v>
      </c>
      <c r="Q30" s="8">
        <f t="shared" si="5"/>
        <v>0.0008928571428571486</v>
      </c>
      <c r="R30" s="8">
        <f t="shared" si="6"/>
        <v>0.0008522727272727325</v>
      </c>
      <c r="S30" s="6"/>
      <c r="T30" s="6"/>
    </row>
    <row r="31" spans="1:20" ht="10.5" customHeight="1">
      <c r="A31" s="40">
        <v>155</v>
      </c>
      <c r="B31" s="41"/>
      <c r="C31" s="42" t="s">
        <v>49</v>
      </c>
      <c r="D31" s="42" t="s">
        <v>23</v>
      </c>
      <c r="E31" s="43">
        <v>72.3</v>
      </c>
      <c r="F31" s="43">
        <f t="shared" si="0"/>
        <v>2.799999999999997</v>
      </c>
      <c r="G31" s="43">
        <f t="shared" si="1"/>
        <v>104.29999999999988</v>
      </c>
      <c r="H31" s="49">
        <f t="shared" si="2"/>
        <v>0.603581871345029</v>
      </c>
      <c r="I31" s="49">
        <f t="shared" si="2"/>
        <v>0.5996180555555558</v>
      </c>
      <c r="J31" s="49">
        <f t="shared" si="2"/>
        <v>0.5960317460317458</v>
      </c>
      <c r="K31" s="49">
        <f t="shared" si="2"/>
        <v>0.5927714646464648</v>
      </c>
      <c r="L31" s="44"/>
      <c r="M31" s="45"/>
      <c r="N31" s="27"/>
      <c r="O31" s="8">
        <f aca="true" t="shared" si="7" ref="O31:O76">F31/a*3600/86400</f>
        <v>0.003070175438596488</v>
      </c>
      <c r="P31" s="8">
        <f aca="true" t="shared" si="8" ref="P31:P76">F31/b*3600/86400</f>
        <v>0.0029166666666666633</v>
      </c>
      <c r="Q31" s="8">
        <f aca="true" t="shared" si="9" ref="Q31:Q76">F31/d*3600/86400</f>
        <v>0.002777777777777775</v>
      </c>
      <c r="R31" s="8">
        <f aca="true" t="shared" si="10" ref="R31:R76">F31/f*3600/86400</f>
        <v>0.002651515151515149</v>
      </c>
      <c r="S31" s="6"/>
      <c r="T31" s="6"/>
    </row>
    <row r="32" spans="1:20" ht="10.5" customHeight="1">
      <c r="A32" s="40">
        <v>156</v>
      </c>
      <c r="B32" s="41"/>
      <c r="C32" s="42" t="s">
        <v>81</v>
      </c>
      <c r="D32" s="42" t="s">
        <v>23</v>
      </c>
      <c r="E32" s="43">
        <v>75.1</v>
      </c>
      <c r="F32" s="43">
        <f t="shared" si="0"/>
        <v>2.799999999999997</v>
      </c>
      <c r="G32" s="43">
        <f aca="true" t="shared" si="11" ref="G32:G38">$G$8-E32</f>
        <v>101.49999999999989</v>
      </c>
      <c r="H32" s="49">
        <f aca="true" t="shared" si="12" ref="H32:K38">H31+O32</f>
        <v>0.6066520467836255</v>
      </c>
      <c r="I32" s="49">
        <f t="shared" si="12"/>
        <v>0.6025347222222225</v>
      </c>
      <c r="J32" s="49">
        <f t="shared" si="12"/>
        <v>0.5988095238095236</v>
      </c>
      <c r="K32" s="49">
        <f t="shared" si="12"/>
        <v>0.59542297979798</v>
      </c>
      <c r="L32" s="44"/>
      <c r="M32" s="45"/>
      <c r="N32" s="27"/>
      <c r="O32" s="8">
        <f t="shared" si="7"/>
        <v>0.003070175438596488</v>
      </c>
      <c r="P32" s="8">
        <f t="shared" si="8"/>
        <v>0.0029166666666666633</v>
      </c>
      <c r="Q32" s="8">
        <f t="shared" si="9"/>
        <v>0.002777777777777775</v>
      </c>
      <c r="R32" s="8">
        <f t="shared" si="10"/>
        <v>0.002651515151515149</v>
      </c>
      <c r="S32" s="6"/>
      <c r="T32" s="6"/>
    </row>
    <row r="33" spans="1:20" ht="10.5" customHeight="1">
      <c r="A33" s="40">
        <v>157</v>
      </c>
      <c r="B33" s="41"/>
      <c r="C33" s="42" t="s">
        <v>82</v>
      </c>
      <c r="D33" s="42" t="s">
        <v>21</v>
      </c>
      <c r="E33" s="43">
        <v>77.7</v>
      </c>
      <c r="F33" s="43">
        <f t="shared" si="0"/>
        <v>2.6000000000000085</v>
      </c>
      <c r="G33" s="43">
        <f t="shared" si="11"/>
        <v>98.89999999999988</v>
      </c>
      <c r="H33" s="49">
        <f t="shared" si="12"/>
        <v>0.609502923976608</v>
      </c>
      <c r="I33" s="49">
        <f t="shared" si="12"/>
        <v>0.6052430555555558</v>
      </c>
      <c r="J33" s="49">
        <f t="shared" si="12"/>
        <v>0.6013888888888886</v>
      </c>
      <c r="K33" s="49">
        <f t="shared" si="12"/>
        <v>0.5978851010101012</v>
      </c>
      <c r="L33" s="44" t="s">
        <v>84</v>
      </c>
      <c r="M33" s="45"/>
      <c r="N33" s="27"/>
      <c r="O33" s="8">
        <f t="shared" si="7"/>
        <v>0.0028508771929824654</v>
      </c>
      <c r="P33" s="8">
        <f t="shared" si="8"/>
        <v>0.002708333333333342</v>
      </c>
      <c r="Q33" s="8">
        <f t="shared" si="9"/>
        <v>0.002579365079365088</v>
      </c>
      <c r="R33" s="8">
        <f t="shared" si="10"/>
        <v>0.00246212121212122</v>
      </c>
      <c r="S33" s="6"/>
      <c r="T33" s="6"/>
    </row>
    <row r="34" spans="1:20" ht="10.5" customHeight="1">
      <c r="A34" s="40">
        <v>173</v>
      </c>
      <c r="B34" s="41"/>
      <c r="C34" s="42" t="s">
        <v>83</v>
      </c>
      <c r="D34" s="42" t="s">
        <v>21</v>
      </c>
      <c r="E34" s="43">
        <v>81.2</v>
      </c>
      <c r="F34" s="43">
        <f t="shared" si="0"/>
        <v>3.5</v>
      </c>
      <c r="G34" s="43">
        <f t="shared" si="11"/>
        <v>95.39999999999988</v>
      </c>
      <c r="H34" s="49">
        <f t="shared" si="12"/>
        <v>0.6133406432748536</v>
      </c>
      <c r="I34" s="49">
        <f t="shared" si="12"/>
        <v>0.6088888888888891</v>
      </c>
      <c r="J34" s="49">
        <f t="shared" si="12"/>
        <v>0.6048611111111108</v>
      </c>
      <c r="K34" s="49">
        <f t="shared" si="12"/>
        <v>0.6011994949494951</v>
      </c>
      <c r="L34" s="44" t="s">
        <v>27</v>
      </c>
      <c r="M34" s="45"/>
      <c r="N34" s="27"/>
      <c r="O34" s="8">
        <f t="shared" si="7"/>
        <v>0.003837719298245614</v>
      </c>
      <c r="P34" s="8">
        <f t="shared" si="8"/>
        <v>0.0036458333333333334</v>
      </c>
      <c r="Q34" s="8">
        <f t="shared" si="9"/>
        <v>0.003472222222222222</v>
      </c>
      <c r="R34" s="8">
        <f t="shared" si="10"/>
        <v>0.0033143939393939395</v>
      </c>
      <c r="S34" s="6"/>
      <c r="T34" s="6"/>
    </row>
    <row r="35" spans="1:20" ht="10.5" customHeight="1">
      <c r="A35" s="40">
        <v>186</v>
      </c>
      <c r="B35" s="41"/>
      <c r="C35" s="42" t="s">
        <v>31</v>
      </c>
      <c r="D35" s="42" t="s">
        <v>22</v>
      </c>
      <c r="E35" s="43">
        <v>87.8</v>
      </c>
      <c r="F35" s="43">
        <f t="shared" si="0"/>
        <v>6.599999999999994</v>
      </c>
      <c r="G35" s="43">
        <f t="shared" si="11"/>
        <v>88.79999999999988</v>
      </c>
      <c r="H35" s="49">
        <f t="shared" si="12"/>
        <v>0.6205774853801167</v>
      </c>
      <c r="I35" s="49">
        <f t="shared" si="12"/>
        <v>0.6157638888888891</v>
      </c>
      <c r="J35" s="49">
        <f t="shared" si="12"/>
        <v>0.6114087301587299</v>
      </c>
      <c r="K35" s="49">
        <f t="shared" si="12"/>
        <v>0.6074494949494951</v>
      </c>
      <c r="L35" s="44" t="s">
        <v>85</v>
      </c>
      <c r="M35" s="45"/>
      <c r="N35" s="27"/>
      <c r="O35" s="8">
        <f t="shared" si="7"/>
        <v>0.007236842105263152</v>
      </c>
      <c r="P35" s="8">
        <f t="shared" si="8"/>
        <v>0.006874999999999995</v>
      </c>
      <c r="Q35" s="8">
        <f t="shared" si="9"/>
        <v>0.006547619047619042</v>
      </c>
      <c r="R35" s="8">
        <f t="shared" si="10"/>
        <v>0.006249999999999995</v>
      </c>
      <c r="S35" s="6"/>
      <c r="T35" s="6"/>
    </row>
    <row r="36" spans="1:20" ht="10.5" customHeight="1">
      <c r="A36" s="40">
        <v>222</v>
      </c>
      <c r="B36" s="41"/>
      <c r="C36" s="42" t="s">
        <v>72</v>
      </c>
      <c r="D36" s="42" t="s">
        <v>23</v>
      </c>
      <c r="E36" s="43">
        <v>89.7</v>
      </c>
      <c r="F36" s="43">
        <f t="shared" si="0"/>
        <v>1.9000000000000057</v>
      </c>
      <c r="G36" s="43">
        <f t="shared" si="11"/>
        <v>86.89999999999988</v>
      </c>
      <c r="H36" s="49">
        <f t="shared" si="12"/>
        <v>0.62266081871345</v>
      </c>
      <c r="I36" s="49">
        <f t="shared" si="12"/>
        <v>0.6177430555555558</v>
      </c>
      <c r="J36" s="49">
        <f t="shared" si="12"/>
        <v>0.6132936507936505</v>
      </c>
      <c r="K36" s="49">
        <f t="shared" si="12"/>
        <v>0.6092487373737375</v>
      </c>
      <c r="L36" s="44"/>
      <c r="M36" s="45"/>
      <c r="N36" s="27"/>
      <c r="O36" s="8">
        <f t="shared" si="7"/>
        <v>0.0020833333333333394</v>
      </c>
      <c r="P36" s="8">
        <f t="shared" si="8"/>
        <v>0.0019791666666666725</v>
      </c>
      <c r="Q36" s="8">
        <f t="shared" si="9"/>
        <v>0.0018849206349206406</v>
      </c>
      <c r="R36" s="8">
        <f t="shared" si="10"/>
        <v>0.0017992424242424298</v>
      </c>
      <c r="S36" s="6"/>
      <c r="T36" s="6"/>
    </row>
    <row r="37" spans="1:20" ht="10.5" customHeight="1">
      <c r="A37" s="40">
        <v>368</v>
      </c>
      <c r="B37" s="41"/>
      <c r="C37" s="42" t="s">
        <v>73</v>
      </c>
      <c r="D37" s="42" t="s">
        <v>21</v>
      </c>
      <c r="E37" s="43">
        <v>94</v>
      </c>
      <c r="F37" s="43">
        <f t="shared" si="0"/>
        <v>4.299999999999997</v>
      </c>
      <c r="G37" s="43">
        <f t="shared" si="11"/>
        <v>82.59999999999988</v>
      </c>
      <c r="H37" s="49">
        <f t="shared" si="12"/>
        <v>0.6273757309941518</v>
      </c>
      <c r="I37" s="49">
        <f t="shared" si="12"/>
        <v>0.6222222222222225</v>
      </c>
      <c r="J37" s="49">
        <f t="shared" si="12"/>
        <v>0.6175595238095235</v>
      </c>
      <c r="K37" s="49">
        <f t="shared" si="12"/>
        <v>0.6133207070707072</v>
      </c>
      <c r="L37" s="44" t="s">
        <v>75</v>
      </c>
      <c r="M37" s="45"/>
      <c r="N37" s="27"/>
      <c r="O37" s="8">
        <f t="shared" si="7"/>
        <v>0.004714912280701751</v>
      </c>
      <c r="P37" s="8">
        <f t="shared" si="8"/>
        <v>0.004479166666666664</v>
      </c>
      <c r="Q37" s="8">
        <f t="shared" si="9"/>
        <v>0.004265873015873013</v>
      </c>
      <c r="R37" s="8">
        <f t="shared" si="10"/>
        <v>0.004071969696969695</v>
      </c>
      <c r="S37" s="6"/>
      <c r="T37" s="6"/>
    </row>
    <row r="38" spans="1:20" ht="10.5" customHeight="1">
      <c r="A38" s="40">
        <v>360</v>
      </c>
      <c r="B38" s="41"/>
      <c r="C38" s="42" t="s">
        <v>73</v>
      </c>
      <c r="D38" s="42" t="s">
        <v>22</v>
      </c>
      <c r="E38" s="43">
        <v>94.2</v>
      </c>
      <c r="F38" s="43">
        <f t="shared" si="0"/>
        <v>0.20000000000000284</v>
      </c>
      <c r="G38" s="43">
        <f t="shared" si="11"/>
        <v>82.39999999999988</v>
      </c>
      <c r="H38" s="49">
        <f t="shared" si="12"/>
        <v>0.6275950292397658</v>
      </c>
      <c r="I38" s="49">
        <f t="shared" si="12"/>
        <v>0.6224305555555558</v>
      </c>
      <c r="J38" s="49">
        <f t="shared" si="12"/>
        <v>0.6177579365079362</v>
      </c>
      <c r="K38" s="49">
        <f t="shared" si="12"/>
        <v>0.6135101010101012</v>
      </c>
      <c r="L38" s="44" t="s">
        <v>76</v>
      </c>
      <c r="M38" s="45"/>
      <c r="N38" s="27"/>
      <c r="O38" s="8">
        <f t="shared" si="7"/>
        <v>0.0002192982456140382</v>
      </c>
      <c r="P38" s="8">
        <f t="shared" si="8"/>
        <v>0.0002083333333333363</v>
      </c>
      <c r="Q38" s="8">
        <f t="shared" si="9"/>
        <v>0.00019841269841270123</v>
      </c>
      <c r="R38" s="8">
        <f t="shared" si="10"/>
        <v>0.0001893939393939421</v>
      </c>
      <c r="S38" s="6"/>
      <c r="T38" s="6"/>
    </row>
    <row r="39" spans="1:20" ht="10.5" customHeight="1">
      <c r="A39" s="40">
        <v>451</v>
      </c>
      <c r="B39" s="41"/>
      <c r="C39" s="42" t="s">
        <v>74</v>
      </c>
      <c r="D39" s="42" t="s">
        <v>23</v>
      </c>
      <c r="E39" s="43">
        <v>97.7</v>
      </c>
      <c r="F39" s="43">
        <f t="shared" si="0"/>
        <v>3.5</v>
      </c>
      <c r="G39" s="43">
        <f t="shared" si="1"/>
        <v>78.89999999999988</v>
      </c>
      <c r="H39" s="49">
        <f t="shared" si="2"/>
        <v>0.6314327485380115</v>
      </c>
      <c r="I39" s="49">
        <f t="shared" si="2"/>
        <v>0.6260763888888892</v>
      </c>
      <c r="J39" s="49">
        <f t="shared" si="2"/>
        <v>0.6212301587301584</v>
      </c>
      <c r="K39" s="49">
        <f t="shared" si="2"/>
        <v>0.6168244949494951</v>
      </c>
      <c r="L39" s="44" t="s">
        <v>77</v>
      </c>
      <c r="M39" s="45"/>
      <c r="N39" s="27"/>
      <c r="O39" s="8">
        <f t="shared" si="7"/>
        <v>0.003837719298245614</v>
      </c>
      <c r="P39" s="8">
        <f t="shared" si="8"/>
        <v>0.0036458333333333334</v>
      </c>
      <c r="Q39" s="8">
        <f t="shared" si="9"/>
        <v>0.003472222222222222</v>
      </c>
      <c r="R39" s="8">
        <f t="shared" si="10"/>
        <v>0.0033143939393939395</v>
      </c>
      <c r="S39" s="6"/>
      <c r="T39" s="6"/>
    </row>
    <row r="40" spans="1:20" ht="10.5" customHeight="1">
      <c r="A40" s="40">
        <v>465</v>
      </c>
      <c r="B40" s="41"/>
      <c r="C40" s="42" t="s">
        <v>70</v>
      </c>
      <c r="D40" s="42" t="s">
        <v>21</v>
      </c>
      <c r="E40" s="43">
        <v>102</v>
      </c>
      <c r="F40" s="43">
        <f t="shared" si="0"/>
        <v>4.299999999999997</v>
      </c>
      <c r="G40" s="43">
        <f t="shared" si="1"/>
        <v>74.59999999999988</v>
      </c>
      <c r="H40" s="49">
        <f t="shared" si="2"/>
        <v>0.6361476608187132</v>
      </c>
      <c r="I40" s="49">
        <f t="shared" si="2"/>
        <v>0.6305555555555559</v>
      </c>
      <c r="J40" s="49">
        <f t="shared" si="2"/>
        <v>0.6254960317460314</v>
      </c>
      <c r="K40" s="49">
        <f t="shared" si="2"/>
        <v>0.6208964646464648</v>
      </c>
      <c r="L40" s="44" t="s">
        <v>86</v>
      </c>
      <c r="M40" s="45"/>
      <c r="N40" s="27"/>
      <c r="O40" s="8">
        <f t="shared" si="7"/>
        <v>0.004714912280701751</v>
      </c>
      <c r="P40" s="8">
        <f t="shared" si="8"/>
        <v>0.004479166666666664</v>
      </c>
      <c r="Q40" s="8">
        <f t="shared" si="9"/>
        <v>0.004265873015873013</v>
      </c>
      <c r="R40" s="8">
        <f t="shared" si="10"/>
        <v>0.004071969696969695</v>
      </c>
      <c r="S40" s="6"/>
      <c r="T40" s="6"/>
    </row>
    <row r="41" spans="1:20" ht="10.5" customHeight="1">
      <c r="A41" s="40">
        <v>182</v>
      </c>
      <c r="B41" s="41"/>
      <c r="C41" s="42" t="s">
        <v>32</v>
      </c>
      <c r="D41" s="42" t="s">
        <v>22</v>
      </c>
      <c r="E41" s="43">
        <v>112</v>
      </c>
      <c r="F41" s="43">
        <f t="shared" si="0"/>
        <v>10</v>
      </c>
      <c r="G41" s="43">
        <f t="shared" si="1"/>
        <v>64.59999999999988</v>
      </c>
      <c r="H41" s="49">
        <f t="shared" si="2"/>
        <v>0.647112573099415</v>
      </c>
      <c r="I41" s="49">
        <f t="shared" si="2"/>
        <v>0.6409722222222225</v>
      </c>
      <c r="J41" s="49">
        <f t="shared" si="2"/>
        <v>0.6354166666666663</v>
      </c>
      <c r="K41" s="49">
        <f t="shared" si="2"/>
        <v>0.6303661616161618</v>
      </c>
      <c r="L41" s="44" t="s">
        <v>71</v>
      </c>
      <c r="M41" s="45"/>
      <c r="N41" s="27"/>
      <c r="O41" s="8">
        <f t="shared" si="7"/>
        <v>0.010964912280701754</v>
      </c>
      <c r="P41" s="8">
        <f t="shared" si="8"/>
        <v>0.010416666666666666</v>
      </c>
      <c r="Q41" s="8">
        <f t="shared" si="9"/>
        <v>0.00992063492063492</v>
      </c>
      <c r="R41" s="8">
        <f t="shared" si="10"/>
        <v>0.00946969696969697</v>
      </c>
      <c r="S41" s="6"/>
      <c r="T41" s="6"/>
    </row>
    <row r="42" spans="1:20" ht="10.5" customHeight="1">
      <c r="A42" s="40">
        <v>172</v>
      </c>
      <c r="B42" s="41"/>
      <c r="C42" s="42" t="s">
        <v>48</v>
      </c>
      <c r="D42" s="42" t="s">
        <v>21</v>
      </c>
      <c r="E42" s="43">
        <v>112.8</v>
      </c>
      <c r="F42" s="43">
        <f t="shared" si="0"/>
        <v>0.7999999999999972</v>
      </c>
      <c r="G42" s="43">
        <f t="shared" si="1"/>
        <v>63.79999999999988</v>
      </c>
      <c r="H42" s="49">
        <f t="shared" si="2"/>
        <v>0.6479897660818711</v>
      </c>
      <c r="I42" s="49">
        <f t="shared" si="2"/>
        <v>0.6418055555555559</v>
      </c>
      <c r="J42" s="49">
        <f t="shared" si="2"/>
        <v>0.6362103174603171</v>
      </c>
      <c r="K42" s="49">
        <f t="shared" si="2"/>
        <v>0.6311237373737375</v>
      </c>
      <c r="L42" s="44" t="s">
        <v>51</v>
      </c>
      <c r="M42" s="45"/>
      <c r="N42" s="27"/>
      <c r="O42" s="8">
        <f t="shared" si="7"/>
        <v>0.0008771929824561373</v>
      </c>
      <c r="P42" s="8">
        <f t="shared" si="8"/>
        <v>0.0008333333333333304</v>
      </c>
      <c r="Q42" s="8">
        <f t="shared" si="9"/>
        <v>0.0007936507936507908</v>
      </c>
      <c r="R42" s="8">
        <f t="shared" si="10"/>
        <v>0.000757575757575755</v>
      </c>
      <c r="S42" s="6"/>
      <c r="T42" s="6"/>
    </row>
    <row r="43" spans="1:20" ht="10.5" customHeight="1">
      <c r="A43" s="34">
        <v>178</v>
      </c>
      <c r="B43" s="35"/>
      <c r="C43" s="36" t="s">
        <v>15</v>
      </c>
      <c r="D43" s="36" t="s">
        <v>23</v>
      </c>
      <c r="E43" s="37">
        <v>113.2</v>
      </c>
      <c r="F43" s="37">
        <f t="shared" si="0"/>
        <v>0.4000000000000057</v>
      </c>
      <c r="G43" s="37">
        <f t="shared" si="1"/>
        <v>63.39999999999988</v>
      </c>
      <c r="H43" s="38">
        <f t="shared" si="2"/>
        <v>0.6484283625730992</v>
      </c>
      <c r="I43" s="38">
        <f t="shared" si="2"/>
        <v>0.6422222222222225</v>
      </c>
      <c r="J43" s="38">
        <f t="shared" si="2"/>
        <v>0.6366071428571425</v>
      </c>
      <c r="K43" s="38">
        <f t="shared" si="2"/>
        <v>0.6315025252525254</v>
      </c>
      <c r="L43" s="39" t="s">
        <v>17</v>
      </c>
      <c r="M43" s="45"/>
      <c r="N43" s="27"/>
      <c r="O43" s="8">
        <f t="shared" si="7"/>
        <v>0.0004385964912280764</v>
      </c>
      <c r="P43" s="8">
        <f t="shared" si="8"/>
        <v>0.0004166666666666726</v>
      </c>
      <c r="Q43" s="8">
        <f t="shared" si="9"/>
        <v>0.00039682539682540246</v>
      </c>
      <c r="R43" s="8">
        <f t="shared" si="10"/>
        <v>0.0003787878787878842</v>
      </c>
      <c r="S43" s="6"/>
      <c r="T43" s="6"/>
    </row>
    <row r="44" spans="1:20" ht="10.5" customHeight="1">
      <c r="A44" s="40">
        <v>190</v>
      </c>
      <c r="B44" s="41"/>
      <c r="C44" s="42" t="s">
        <v>15</v>
      </c>
      <c r="D44" s="42" t="s">
        <v>21</v>
      </c>
      <c r="E44" s="43">
        <v>113.7</v>
      </c>
      <c r="F44" s="43">
        <f t="shared" si="0"/>
        <v>0.5</v>
      </c>
      <c r="G44" s="43">
        <f t="shared" si="1"/>
        <v>62.89999999999988</v>
      </c>
      <c r="H44" s="49">
        <f t="shared" si="2"/>
        <v>0.6489766081871343</v>
      </c>
      <c r="I44" s="49">
        <f t="shared" si="2"/>
        <v>0.6427430555555558</v>
      </c>
      <c r="J44" s="49">
        <f t="shared" si="2"/>
        <v>0.6371031746031742</v>
      </c>
      <c r="K44" s="49">
        <f t="shared" si="2"/>
        <v>0.6319760101010102</v>
      </c>
      <c r="L44" s="44" t="s">
        <v>34</v>
      </c>
      <c r="M44" s="45"/>
      <c r="N44" s="27"/>
      <c r="O44" s="8">
        <f t="shared" si="7"/>
        <v>0.0005482456140350877</v>
      </c>
      <c r="P44" s="8">
        <f t="shared" si="8"/>
        <v>0.0005208333333333333</v>
      </c>
      <c r="Q44" s="8">
        <f t="shared" si="9"/>
        <v>0.000496031746031746</v>
      </c>
      <c r="R44" s="8">
        <f t="shared" si="10"/>
        <v>0.00047348484848484855</v>
      </c>
      <c r="S44" s="6"/>
      <c r="T44" s="6"/>
    </row>
    <row r="45" spans="1:20" ht="10.5" customHeight="1">
      <c r="A45" s="40">
        <v>180</v>
      </c>
      <c r="B45" s="41"/>
      <c r="C45" s="42" t="s">
        <v>30</v>
      </c>
      <c r="D45" s="42" t="s">
        <v>23</v>
      </c>
      <c r="E45" s="43">
        <v>115.2</v>
      </c>
      <c r="F45" s="43">
        <f t="shared" si="0"/>
        <v>1.5</v>
      </c>
      <c r="G45" s="43">
        <f t="shared" si="1"/>
        <v>61.39999999999988</v>
      </c>
      <c r="H45" s="49">
        <f t="shared" si="2"/>
        <v>0.6506213450292396</v>
      </c>
      <c r="I45" s="49">
        <f t="shared" si="2"/>
        <v>0.6443055555555558</v>
      </c>
      <c r="J45" s="49">
        <f t="shared" si="2"/>
        <v>0.6385912698412695</v>
      </c>
      <c r="K45" s="49">
        <f t="shared" si="2"/>
        <v>0.6333964646464648</v>
      </c>
      <c r="L45" s="44"/>
      <c r="M45" s="45"/>
      <c r="N45" s="27"/>
      <c r="O45" s="8">
        <f t="shared" si="7"/>
        <v>0.0016447368421052633</v>
      </c>
      <c r="P45" s="8">
        <f t="shared" si="8"/>
        <v>0.0015625</v>
      </c>
      <c r="Q45" s="8">
        <f t="shared" si="9"/>
        <v>0.001488095238095238</v>
      </c>
      <c r="R45" s="8">
        <f t="shared" si="10"/>
        <v>0.0014204545454545453</v>
      </c>
      <c r="S45" s="6"/>
      <c r="T45" s="6"/>
    </row>
    <row r="46" spans="1:20" ht="10.5" customHeight="1">
      <c r="A46" s="40">
        <v>178</v>
      </c>
      <c r="B46" s="41"/>
      <c r="C46" s="42" t="s">
        <v>28</v>
      </c>
      <c r="D46" s="42" t="s">
        <v>22</v>
      </c>
      <c r="E46" s="43">
        <v>116.9</v>
      </c>
      <c r="F46" s="43">
        <f t="shared" si="0"/>
        <v>1.7000000000000028</v>
      </c>
      <c r="G46" s="43">
        <f aca="true" t="shared" si="13" ref="G46:G76">$G$8-E46</f>
        <v>59.699999999999875</v>
      </c>
      <c r="H46" s="49">
        <f aca="true" t="shared" si="14" ref="H46:H76">H45+O46</f>
        <v>0.6524853801169589</v>
      </c>
      <c r="I46" s="49">
        <f aca="true" t="shared" si="15" ref="I46:I76">I45+P46</f>
        <v>0.6460763888888892</v>
      </c>
      <c r="J46" s="49">
        <f aca="true" t="shared" si="16" ref="J46:J76">J45+Q46</f>
        <v>0.6402777777777774</v>
      </c>
      <c r="K46" s="49">
        <f aca="true" t="shared" si="17" ref="K46:K76">K45+R46</f>
        <v>0.6350063131313133</v>
      </c>
      <c r="L46" s="44" t="s">
        <v>50</v>
      </c>
      <c r="M46" s="45"/>
      <c r="N46" s="27"/>
      <c r="O46" s="8">
        <f t="shared" si="7"/>
        <v>0.0018640350877193017</v>
      </c>
      <c r="P46" s="8">
        <f t="shared" si="8"/>
        <v>0.0017708333333333363</v>
      </c>
      <c r="Q46" s="8">
        <f t="shared" si="9"/>
        <v>0.0016865079365079392</v>
      </c>
      <c r="R46" s="8">
        <f t="shared" si="10"/>
        <v>0.0016098484848484874</v>
      </c>
      <c r="S46" s="6"/>
      <c r="T46" s="6"/>
    </row>
    <row r="47" spans="1:20" ht="10.5" customHeight="1">
      <c r="A47" s="40">
        <v>180</v>
      </c>
      <c r="B47" s="41"/>
      <c r="C47" s="42" t="s">
        <v>28</v>
      </c>
      <c r="D47" s="42" t="s">
        <v>21</v>
      </c>
      <c r="E47" s="43">
        <v>117</v>
      </c>
      <c r="F47" s="43">
        <f t="shared" si="0"/>
        <v>0.09999999999999432</v>
      </c>
      <c r="G47" s="43">
        <f t="shared" si="13"/>
        <v>59.59999999999988</v>
      </c>
      <c r="H47" s="49">
        <f t="shared" si="14"/>
        <v>0.6525950292397659</v>
      </c>
      <c r="I47" s="49">
        <f t="shared" si="15"/>
        <v>0.6461805555555559</v>
      </c>
      <c r="J47" s="49">
        <f t="shared" si="16"/>
        <v>0.6403769841269837</v>
      </c>
      <c r="K47" s="49">
        <f t="shared" si="17"/>
        <v>0.6351010101010103</v>
      </c>
      <c r="L47" s="44" t="s">
        <v>29</v>
      </c>
      <c r="M47" s="45"/>
      <c r="N47" s="27"/>
      <c r="O47" s="8">
        <f t="shared" si="7"/>
        <v>0.00010964912280701131</v>
      </c>
      <c r="P47" s="8">
        <f t="shared" si="8"/>
        <v>0.00010416666666666075</v>
      </c>
      <c r="Q47" s="8">
        <f t="shared" si="9"/>
        <v>9.920634920634355E-05</v>
      </c>
      <c r="R47" s="8">
        <f t="shared" si="10"/>
        <v>9.46969696969643E-05</v>
      </c>
      <c r="S47" s="6"/>
      <c r="T47" s="6"/>
    </row>
    <row r="48" spans="1:20" ht="10.5" customHeight="1">
      <c r="A48" s="40">
        <v>175</v>
      </c>
      <c r="B48" s="41"/>
      <c r="C48" s="42" t="s">
        <v>28</v>
      </c>
      <c r="D48" s="42" t="s">
        <v>21</v>
      </c>
      <c r="E48" s="43">
        <v>117.9</v>
      </c>
      <c r="F48" s="43">
        <f t="shared" si="0"/>
        <v>0.9000000000000057</v>
      </c>
      <c r="G48" s="43">
        <f t="shared" si="13"/>
        <v>58.699999999999875</v>
      </c>
      <c r="H48" s="49">
        <f t="shared" si="14"/>
        <v>0.653581871345029</v>
      </c>
      <c r="I48" s="49">
        <f t="shared" si="15"/>
        <v>0.6471180555555559</v>
      </c>
      <c r="J48" s="49">
        <f t="shared" si="16"/>
        <v>0.6412698412698409</v>
      </c>
      <c r="K48" s="49">
        <f t="shared" si="17"/>
        <v>0.635953282828283</v>
      </c>
      <c r="L48" s="44" t="s">
        <v>60</v>
      </c>
      <c r="M48" s="45"/>
      <c r="N48" s="27"/>
      <c r="O48" s="8">
        <f t="shared" si="7"/>
        <v>0.000986842105263164</v>
      </c>
      <c r="P48" s="8">
        <f t="shared" si="8"/>
        <v>0.0009375000000000059</v>
      </c>
      <c r="Q48" s="8">
        <f t="shared" si="9"/>
        <v>0.0008928571428571486</v>
      </c>
      <c r="R48" s="8">
        <f t="shared" si="10"/>
        <v>0.0008522727272727325</v>
      </c>
      <c r="S48" s="6"/>
      <c r="T48" s="6"/>
    </row>
    <row r="49" spans="1:20" ht="10.5" customHeight="1">
      <c r="A49" s="40">
        <v>155</v>
      </c>
      <c r="B49" s="41"/>
      <c r="C49" s="42" t="s">
        <v>49</v>
      </c>
      <c r="D49" s="42" t="s">
        <v>23</v>
      </c>
      <c r="E49" s="43">
        <v>120.7</v>
      </c>
      <c r="F49" s="43">
        <f t="shared" si="0"/>
        <v>2.799999999999997</v>
      </c>
      <c r="G49" s="43">
        <f t="shared" si="13"/>
        <v>55.89999999999988</v>
      </c>
      <c r="H49" s="49">
        <f t="shared" si="14"/>
        <v>0.6566520467836254</v>
      </c>
      <c r="I49" s="49">
        <f t="shared" si="15"/>
        <v>0.6500347222222226</v>
      </c>
      <c r="J49" s="49">
        <f t="shared" si="16"/>
        <v>0.6440476190476186</v>
      </c>
      <c r="K49" s="49">
        <f t="shared" si="17"/>
        <v>0.6386047979797982</v>
      </c>
      <c r="L49" s="44"/>
      <c r="M49" s="45"/>
      <c r="N49" s="27"/>
      <c r="O49" s="8">
        <f t="shared" si="7"/>
        <v>0.003070175438596488</v>
      </c>
      <c r="P49" s="8">
        <f t="shared" si="8"/>
        <v>0.0029166666666666633</v>
      </c>
      <c r="Q49" s="8">
        <f t="shared" si="9"/>
        <v>0.002777777777777775</v>
      </c>
      <c r="R49" s="8">
        <f t="shared" si="10"/>
        <v>0.002651515151515149</v>
      </c>
      <c r="S49" s="6"/>
      <c r="T49" s="6"/>
    </row>
    <row r="50" spans="1:20" ht="10.5" customHeight="1">
      <c r="A50" s="40">
        <v>156</v>
      </c>
      <c r="B50" s="41"/>
      <c r="C50" s="42" t="s">
        <v>81</v>
      </c>
      <c r="D50" s="42" t="s">
        <v>23</v>
      </c>
      <c r="E50" s="43">
        <v>123.5</v>
      </c>
      <c r="F50" s="43">
        <f t="shared" si="0"/>
        <v>2.799999999999997</v>
      </c>
      <c r="G50" s="43">
        <f t="shared" si="13"/>
        <v>53.09999999999988</v>
      </c>
      <c r="H50" s="49">
        <f t="shared" si="14"/>
        <v>0.6597222222222219</v>
      </c>
      <c r="I50" s="49">
        <f t="shared" si="15"/>
        <v>0.6529513888888893</v>
      </c>
      <c r="J50" s="49">
        <f t="shared" si="16"/>
        <v>0.6468253968253964</v>
      </c>
      <c r="K50" s="49">
        <f t="shared" si="17"/>
        <v>0.6412563131313134</v>
      </c>
      <c r="L50" s="44"/>
      <c r="M50" s="45"/>
      <c r="N50" s="27"/>
      <c r="O50" s="8">
        <f t="shared" si="7"/>
        <v>0.003070175438596488</v>
      </c>
      <c r="P50" s="8">
        <f t="shared" si="8"/>
        <v>0.0029166666666666633</v>
      </c>
      <c r="Q50" s="8">
        <f t="shared" si="9"/>
        <v>0.002777777777777775</v>
      </c>
      <c r="R50" s="8">
        <f t="shared" si="10"/>
        <v>0.002651515151515149</v>
      </c>
      <c r="S50" s="6"/>
      <c r="T50" s="6"/>
    </row>
    <row r="51" spans="1:20" ht="10.5" customHeight="1">
      <c r="A51" s="40">
        <v>157</v>
      </c>
      <c r="B51" s="41"/>
      <c r="C51" s="42" t="s">
        <v>82</v>
      </c>
      <c r="D51" s="42" t="s">
        <v>21</v>
      </c>
      <c r="E51" s="43">
        <v>126.10000000000001</v>
      </c>
      <c r="F51" s="43">
        <f t="shared" si="0"/>
        <v>2.6000000000000085</v>
      </c>
      <c r="G51" s="43">
        <f t="shared" si="13"/>
        <v>50.49999999999987</v>
      </c>
      <c r="H51" s="49">
        <f t="shared" si="14"/>
        <v>0.6625730994152044</v>
      </c>
      <c r="I51" s="49">
        <f t="shared" si="15"/>
        <v>0.6556597222222226</v>
      </c>
      <c r="J51" s="49">
        <f t="shared" si="16"/>
        <v>0.6494047619047615</v>
      </c>
      <c r="K51" s="49">
        <f t="shared" si="17"/>
        <v>0.6437184343434346</v>
      </c>
      <c r="L51" s="44" t="s">
        <v>84</v>
      </c>
      <c r="M51" s="45"/>
      <c r="N51" s="27"/>
      <c r="O51" s="8">
        <f t="shared" si="7"/>
        <v>0.0028508771929824654</v>
      </c>
      <c r="P51" s="8">
        <f t="shared" si="8"/>
        <v>0.002708333333333342</v>
      </c>
      <c r="Q51" s="8">
        <f t="shared" si="9"/>
        <v>0.002579365079365088</v>
      </c>
      <c r="R51" s="8">
        <f t="shared" si="10"/>
        <v>0.00246212121212122</v>
      </c>
      <c r="S51" s="6"/>
      <c r="T51" s="6"/>
    </row>
    <row r="52" spans="1:20" ht="10.5" customHeight="1">
      <c r="A52" s="40">
        <v>173</v>
      </c>
      <c r="B52" s="41"/>
      <c r="C52" s="42" t="s">
        <v>83</v>
      </c>
      <c r="D52" s="42" t="s">
        <v>21</v>
      </c>
      <c r="E52" s="43">
        <v>129.60000000000002</v>
      </c>
      <c r="F52" s="43">
        <f t="shared" si="0"/>
        <v>3.500000000000014</v>
      </c>
      <c r="G52" s="43">
        <f t="shared" si="13"/>
        <v>46.99999999999986</v>
      </c>
      <c r="H52" s="49">
        <f t="shared" si="14"/>
        <v>0.66641081871345</v>
      </c>
      <c r="I52" s="49">
        <f t="shared" si="15"/>
        <v>0.6593055555555559</v>
      </c>
      <c r="J52" s="49">
        <f t="shared" si="16"/>
        <v>0.6528769841269837</v>
      </c>
      <c r="K52" s="49">
        <f t="shared" si="17"/>
        <v>0.6470328282828285</v>
      </c>
      <c r="L52" s="44" t="s">
        <v>27</v>
      </c>
      <c r="M52" s="45"/>
      <c r="N52" s="27"/>
      <c r="O52" s="8">
        <f t="shared" si="7"/>
        <v>0.00383771929824563</v>
      </c>
      <c r="P52" s="8">
        <f t="shared" si="8"/>
        <v>0.0036458333333333477</v>
      </c>
      <c r="Q52" s="8">
        <f t="shared" si="9"/>
        <v>0.0034722222222222368</v>
      </c>
      <c r="R52" s="8">
        <f t="shared" si="10"/>
        <v>0.0033143939393939525</v>
      </c>
      <c r="S52" s="6"/>
      <c r="T52" s="6"/>
    </row>
    <row r="53" spans="1:20" ht="10.5" customHeight="1">
      <c r="A53" s="40">
        <v>186</v>
      </c>
      <c r="B53" s="41"/>
      <c r="C53" s="42" t="s">
        <v>31</v>
      </c>
      <c r="D53" s="42" t="s">
        <v>22</v>
      </c>
      <c r="E53" s="43">
        <v>136.20000000000002</v>
      </c>
      <c r="F53" s="43">
        <f t="shared" si="0"/>
        <v>6.599999999999994</v>
      </c>
      <c r="G53" s="43">
        <f t="shared" si="13"/>
        <v>40.399999999999864</v>
      </c>
      <c r="H53" s="49">
        <f t="shared" si="14"/>
        <v>0.6736476608187131</v>
      </c>
      <c r="I53" s="49">
        <f t="shared" si="15"/>
        <v>0.6661805555555559</v>
      </c>
      <c r="J53" s="49">
        <f t="shared" si="16"/>
        <v>0.6594246031746027</v>
      </c>
      <c r="K53" s="49">
        <f t="shared" si="17"/>
        <v>0.6532828282828285</v>
      </c>
      <c r="L53" s="44" t="s">
        <v>85</v>
      </c>
      <c r="M53" s="45"/>
      <c r="N53" s="27"/>
      <c r="O53" s="8">
        <f t="shared" si="7"/>
        <v>0.007236842105263152</v>
      </c>
      <c r="P53" s="8">
        <f t="shared" si="8"/>
        <v>0.006874999999999995</v>
      </c>
      <c r="Q53" s="8">
        <f t="shared" si="9"/>
        <v>0.006547619047619042</v>
      </c>
      <c r="R53" s="8">
        <f t="shared" si="10"/>
        <v>0.006249999999999995</v>
      </c>
      <c r="S53" s="6"/>
      <c r="T53" s="6"/>
    </row>
    <row r="54" spans="1:20" ht="10.5" customHeight="1">
      <c r="A54" s="40">
        <v>222</v>
      </c>
      <c r="B54" s="41"/>
      <c r="C54" s="42" t="s">
        <v>72</v>
      </c>
      <c r="D54" s="42" t="s">
        <v>23</v>
      </c>
      <c r="E54" s="43">
        <v>138.10000000000002</v>
      </c>
      <c r="F54" s="43">
        <f t="shared" si="0"/>
        <v>1.9000000000000057</v>
      </c>
      <c r="G54" s="43">
        <f t="shared" si="13"/>
        <v>38.49999999999986</v>
      </c>
      <c r="H54" s="49">
        <f t="shared" si="14"/>
        <v>0.6757309941520464</v>
      </c>
      <c r="I54" s="49">
        <f t="shared" si="15"/>
        <v>0.6681597222222225</v>
      </c>
      <c r="J54" s="49">
        <f t="shared" si="16"/>
        <v>0.6613095238095233</v>
      </c>
      <c r="K54" s="49">
        <f t="shared" si="17"/>
        <v>0.6550820707070709</v>
      </c>
      <c r="L54" s="44"/>
      <c r="M54" s="45"/>
      <c r="N54" s="27"/>
      <c r="O54" s="8">
        <f t="shared" si="7"/>
        <v>0.0020833333333333394</v>
      </c>
      <c r="P54" s="8">
        <f t="shared" si="8"/>
        <v>0.0019791666666666725</v>
      </c>
      <c r="Q54" s="8">
        <f t="shared" si="9"/>
        <v>0.0018849206349206406</v>
      </c>
      <c r="R54" s="8">
        <f t="shared" si="10"/>
        <v>0.0017992424242424298</v>
      </c>
      <c r="S54" s="6"/>
      <c r="T54" s="6"/>
    </row>
    <row r="55" spans="1:20" ht="10.5" customHeight="1">
      <c r="A55" s="40">
        <v>368</v>
      </c>
      <c r="B55" s="41"/>
      <c r="C55" s="42" t="s">
        <v>73</v>
      </c>
      <c r="D55" s="42" t="s">
        <v>21</v>
      </c>
      <c r="E55" s="43">
        <v>142.40000000000003</v>
      </c>
      <c r="F55" s="43">
        <f t="shared" si="0"/>
        <v>4.300000000000011</v>
      </c>
      <c r="G55" s="43">
        <f t="shared" si="13"/>
        <v>34.19999999999985</v>
      </c>
      <c r="H55" s="49">
        <f t="shared" si="14"/>
        <v>0.6804459064327482</v>
      </c>
      <c r="I55" s="49">
        <f t="shared" si="15"/>
        <v>0.6726388888888892</v>
      </c>
      <c r="J55" s="49">
        <f t="shared" si="16"/>
        <v>0.6655753968253963</v>
      </c>
      <c r="K55" s="49">
        <f t="shared" si="17"/>
        <v>0.6591540404040406</v>
      </c>
      <c r="L55" s="44" t="s">
        <v>75</v>
      </c>
      <c r="M55" s="45"/>
      <c r="N55" s="27"/>
      <c r="O55" s="8">
        <f t="shared" si="7"/>
        <v>0.0047149122807017664</v>
      </c>
      <c r="P55" s="8">
        <f t="shared" si="8"/>
        <v>0.004479166666666678</v>
      </c>
      <c r="Q55" s="8">
        <f t="shared" si="9"/>
        <v>0.004265873015873028</v>
      </c>
      <c r="R55" s="8">
        <f t="shared" si="10"/>
        <v>0.004071969696969708</v>
      </c>
      <c r="S55" s="6"/>
      <c r="T55" s="6"/>
    </row>
    <row r="56" spans="1:20" ht="10.5" customHeight="1">
      <c r="A56" s="40">
        <v>360</v>
      </c>
      <c r="B56" s="41"/>
      <c r="C56" s="42" t="s">
        <v>73</v>
      </c>
      <c r="D56" s="42" t="s">
        <v>22</v>
      </c>
      <c r="E56" s="43">
        <v>142.60000000000002</v>
      </c>
      <c r="F56" s="43">
        <f t="shared" si="0"/>
        <v>0.19999999999998863</v>
      </c>
      <c r="G56" s="43">
        <f t="shared" si="13"/>
        <v>33.99999999999986</v>
      </c>
      <c r="H56" s="49">
        <f t="shared" si="14"/>
        <v>0.6806652046783622</v>
      </c>
      <c r="I56" s="49">
        <f t="shared" si="15"/>
        <v>0.6728472222222226</v>
      </c>
      <c r="J56" s="49">
        <f t="shared" si="16"/>
        <v>0.665773809523809</v>
      </c>
      <c r="K56" s="49">
        <f t="shared" si="17"/>
        <v>0.6593434343434345</v>
      </c>
      <c r="L56" s="44" t="s">
        <v>76</v>
      </c>
      <c r="M56" s="45"/>
      <c r="N56" s="27"/>
      <c r="O56" s="8">
        <f t="shared" si="7"/>
        <v>0.00021929824561402262</v>
      </c>
      <c r="P56" s="8">
        <f t="shared" si="8"/>
        <v>0.0002083333333333215</v>
      </c>
      <c r="Q56" s="8">
        <f t="shared" si="9"/>
        <v>0.0001984126984126871</v>
      </c>
      <c r="R56" s="8">
        <f t="shared" si="10"/>
        <v>0.0001893939393939286</v>
      </c>
      <c r="S56" s="6"/>
      <c r="T56" s="6"/>
    </row>
    <row r="57" spans="1:20" ht="10.5" customHeight="1">
      <c r="A57" s="40">
        <v>451</v>
      </c>
      <c r="B57" s="41"/>
      <c r="C57" s="42" t="s">
        <v>74</v>
      </c>
      <c r="D57" s="42" t="s">
        <v>23</v>
      </c>
      <c r="E57" s="43">
        <v>146.10000000000002</v>
      </c>
      <c r="F57" s="43">
        <f t="shared" si="0"/>
        <v>3.5</v>
      </c>
      <c r="G57" s="43">
        <f t="shared" si="13"/>
        <v>30.499999999999858</v>
      </c>
      <c r="H57" s="49">
        <f t="shared" si="14"/>
        <v>0.6845029239766078</v>
      </c>
      <c r="I57" s="49">
        <f t="shared" si="15"/>
        <v>0.6764930555555559</v>
      </c>
      <c r="J57" s="49">
        <f t="shared" si="16"/>
        <v>0.6692460317460313</v>
      </c>
      <c r="K57" s="49">
        <f t="shared" si="17"/>
        <v>0.6626578282828284</v>
      </c>
      <c r="L57" s="44" t="s">
        <v>77</v>
      </c>
      <c r="M57" s="45"/>
      <c r="N57" s="27"/>
      <c r="O57" s="8">
        <f t="shared" si="7"/>
        <v>0.003837719298245614</v>
      </c>
      <c r="P57" s="8">
        <f t="shared" si="8"/>
        <v>0.0036458333333333334</v>
      </c>
      <c r="Q57" s="8">
        <f t="shared" si="9"/>
        <v>0.003472222222222222</v>
      </c>
      <c r="R57" s="8">
        <f t="shared" si="10"/>
        <v>0.0033143939393939395</v>
      </c>
      <c r="S57" s="6"/>
      <c r="T57" s="6"/>
    </row>
    <row r="58" spans="1:20" ht="10.5" customHeight="1">
      <c r="A58" s="40">
        <v>465</v>
      </c>
      <c r="B58" s="41"/>
      <c r="C58" s="42" t="s">
        <v>70</v>
      </c>
      <c r="D58" s="42" t="s">
        <v>21</v>
      </c>
      <c r="E58" s="43">
        <v>150.40000000000003</v>
      </c>
      <c r="F58" s="43">
        <f t="shared" si="0"/>
        <v>4.300000000000011</v>
      </c>
      <c r="G58" s="43">
        <f t="shared" si="13"/>
        <v>26.199999999999847</v>
      </c>
      <c r="H58" s="49">
        <f t="shared" si="14"/>
        <v>0.6892178362573096</v>
      </c>
      <c r="I58" s="49">
        <f t="shared" si="15"/>
        <v>0.6809722222222226</v>
      </c>
      <c r="J58" s="49">
        <f t="shared" si="16"/>
        <v>0.6735119047619043</v>
      </c>
      <c r="K58" s="49">
        <f t="shared" si="17"/>
        <v>0.666729797979798</v>
      </c>
      <c r="L58" s="44" t="s">
        <v>86</v>
      </c>
      <c r="M58" s="45"/>
      <c r="N58" s="27"/>
      <c r="O58" s="8">
        <f t="shared" si="7"/>
        <v>0.0047149122807017664</v>
      </c>
      <c r="P58" s="8">
        <f t="shared" si="8"/>
        <v>0.004479166666666678</v>
      </c>
      <c r="Q58" s="8">
        <f t="shared" si="9"/>
        <v>0.004265873015873028</v>
      </c>
      <c r="R58" s="8">
        <f t="shared" si="10"/>
        <v>0.004071969696969708</v>
      </c>
      <c r="S58" s="6"/>
      <c r="T58" s="6"/>
    </row>
    <row r="59" spans="1:20" ht="10.5" customHeight="1">
      <c r="A59" s="40">
        <v>182</v>
      </c>
      <c r="B59" s="41"/>
      <c r="C59" s="42" t="s">
        <v>32</v>
      </c>
      <c r="D59" s="42" t="s">
        <v>22</v>
      </c>
      <c r="E59" s="43">
        <v>160.40000000000003</v>
      </c>
      <c r="F59" s="43">
        <f t="shared" si="0"/>
        <v>10</v>
      </c>
      <c r="G59" s="43">
        <f t="shared" si="13"/>
        <v>16.199999999999847</v>
      </c>
      <c r="H59" s="49">
        <f t="shared" si="14"/>
        <v>0.7001827485380113</v>
      </c>
      <c r="I59" s="49">
        <f t="shared" si="15"/>
        <v>0.6913888888888893</v>
      </c>
      <c r="J59" s="49">
        <f t="shared" si="16"/>
        <v>0.6834325396825391</v>
      </c>
      <c r="K59" s="49">
        <f t="shared" si="17"/>
        <v>0.676199494949495</v>
      </c>
      <c r="L59" s="44" t="s">
        <v>71</v>
      </c>
      <c r="M59" s="45"/>
      <c r="N59" s="27"/>
      <c r="O59" s="8">
        <f t="shared" si="7"/>
        <v>0.010964912280701754</v>
      </c>
      <c r="P59" s="8">
        <f t="shared" si="8"/>
        <v>0.010416666666666666</v>
      </c>
      <c r="Q59" s="8">
        <f t="shared" si="9"/>
        <v>0.00992063492063492</v>
      </c>
      <c r="R59" s="8">
        <f t="shared" si="10"/>
        <v>0.00946969696969697</v>
      </c>
      <c r="S59" s="6"/>
      <c r="T59" s="6"/>
    </row>
    <row r="60" spans="1:20" ht="10.5" customHeight="1">
      <c r="A60" s="40">
        <v>172</v>
      </c>
      <c r="B60" s="41"/>
      <c r="C60" s="42" t="s">
        <v>48</v>
      </c>
      <c r="D60" s="42" t="s">
        <v>21</v>
      </c>
      <c r="E60" s="43">
        <v>161.20000000000005</v>
      </c>
      <c r="F60" s="43">
        <f t="shared" si="0"/>
        <v>0.8000000000000114</v>
      </c>
      <c r="G60" s="43">
        <f t="shared" si="13"/>
        <v>15.399999999999835</v>
      </c>
      <c r="H60" s="49">
        <f t="shared" si="14"/>
        <v>0.7010599415204675</v>
      </c>
      <c r="I60" s="49">
        <f t="shared" si="15"/>
        <v>0.6922222222222226</v>
      </c>
      <c r="J60" s="49">
        <f t="shared" si="16"/>
        <v>0.6842261904761899</v>
      </c>
      <c r="K60" s="49">
        <f t="shared" si="17"/>
        <v>0.6769570707070708</v>
      </c>
      <c r="L60" s="44" t="s">
        <v>51</v>
      </c>
      <c r="M60" s="45"/>
      <c r="N60" s="27"/>
      <c r="O60" s="8">
        <f t="shared" si="7"/>
        <v>0.0008771929824561528</v>
      </c>
      <c r="P60" s="8">
        <f t="shared" si="8"/>
        <v>0.0008333333333333452</v>
      </c>
      <c r="Q60" s="8">
        <f t="shared" si="9"/>
        <v>0.0007936507936508049</v>
      </c>
      <c r="R60" s="8">
        <f t="shared" si="10"/>
        <v>0.0007575757575757684</v>
      </c>
      <c r="S60" s="6"/>
      <c r="T60" s="6"/>
    </row>
    <row r="61" spans="1:20" ht="10.5" customHeight="1">
      <c r="A61" s="34">
        <v>178</v>
      </c>
      <c r="B61" s="35"/>
      <c r="C61" s="36" t="s">
        <v>15</v>
      </c>
      <c r="D61" s="36" t="s">
        <v>23</v>
      </c>
      <c r="E61" s="37">
        <v>161.6</v>
      </c>
      <c r="F61" s="37">
        <f t="shared" si="0"/>
        <v>0.39999999999994884</v>
      </c>
      <c r="G61" s="37">
        <f t="shared" si="13"/>
        <v>14.999999999999886</v>
      </c>
      <c r="H61" s="38">
        <f t="shared" si="14"/>
        <v>0.7014985380116955</v>
      </c>
      <c r="I61" s="38">
        <f t="shared" si="15"/>
        <v>0.6926388888888892</v>
      </c>
      <c r="J61" s="38">
        <f t="shared" si="16"/>
        <v>0.6846230158730153</v>
      </c>
      <c r="K61" s="38">
        <f t="shared" si="17"/>
        <v>0.6773358585858587</v>
      </c>
      <c r="L61" s="39" t="s">
        <v>18</v>
      </c>
      <c r="M61" s="45"/>
      <c r="N61" s="27"/>
      <c r="O61" s="8">
        <f t="shared" si="7"/>
        <v>0.0004385964912280141</v>
      </c>
      <c r="P61" s="8">
        <f t="shared" si="8"/>
        <v>0.00041666666666661335</v>
      </c>
      <c r="Q61" s="8">
        <f t="shared" si="9"/>
        <v>0.0003968253968253461</v>
      </c>
      <c r="R61" s="8">
        <f t="shared" si="10"/>
        <v>0.0003787878787878303</v>
      </c>
      <c r="S61" s="6"/>
      <c r="T61" s="6"/>
    </row>
    <row r="62" spans="1:20" ht="10.5" customHeight="1">
      <c r="A62" s="40">
        <v>190</v>
      </c>
      <c r="B62" s="41"/>
      <c r="C62" s="42" t="s">
        <v>15</v>
      </c>
      <c r="D62" s="42" t="s">
        <v>21</v>
      </c>
      <c r="E62" s="43">
        <v>162.09999999999994</v>
      </c>
      <c r="F62" s="43">
        <f t="shared" si="0"/>
        <v>0.49999999999994316</v>
      </c>
      <c r="G62" s="43">
        <f t="shared" si="13"/>
        <v>14.499999999999943</v>
      </c>
      <c r="H62" s="49">
        <f t="shared" si="14"/>
        <v>0.7020467836257305</v>
      </c>
      <c r="I62" s="49">
        <f t="shared" si="15"/>
        <v>0.6931597222222226</v>
      </c>
      <c r="J62" s="49">
        <f t="shared" si="16"/>
        <v>0.6851190476190471</v>
      </c>
      <c r="K62" s="49">
        <f t="shared" si="17"/>
        <v>0.6778093434343434</v>
      </c>
      <c r="L62" s="44" t="s">
        <v>34</v>
      </c>
      <c r="M62" s="45"/>
      <c r="N62" s="27"/>
      <c r="O62" s="8">
        <f t="shared" si="7"/>
        <v>0.0005482456140350255</v>
      </c>
      <c r="P62" s="8">
        <f t="shared" si="8"/>
        <v>0.0005208333333332741</v>
      </c>
      <c r="Q62" s="8">
        <f t="shared" si="9"/>
        <v>0.0004960317460316896</v>
      </c>
      <c r="R62" s="8">
        <f t="shared" si="10"/>
        <v>0.00047348484848479467</v>
      </c>
      <c r="S62" s="6"/>
      <c r="T62" s="6"/>
    </row>
    <row r="63" spans="1:20" ht="10.5" customHeight="1">
      <c r="A63" s="40">
        <v>180</v>
      </c>
      <c r="B63" s="41"/>
      <c r="C63" s="42" t="s">
        <v>30</v>
      </c>
      <c r="D63" s="42" t="s">
        <v>21</v>
      </c>
      <c r="E63" s="43">
        <v>163.59999999999994</v>
      </c>
      <c r="F63" s="43">
        <f t="shared" si="0"/>
        <v>1.5</v>
      </c>
      <c r="G63" s="43">
        <f t="shared" si="13"/>
        <v>12.999999999999943</v>
      </c>
      <c r="H63" s="49">
        <f t="shared" si="14"/>
        <v>0.7036915204678358</v>
      </c>
      <c r="I63" s="49">
        <f t="shared" si="15"/>
        <v>0.6947222222222226</v>
      </c>
      <c r="J63" s="49">
        <f t="shared" si="16"/>
        <v>0.6866071428571423</v>
      </c>
      <c r="K63" s="49">
        <f t="shared" si="17"/>
        <v>0.679229797979798</v>
      </c>
      <c r="L63" s="44" t="s">
        <v>57</v>
      </c>
      <c r="M63" s="45"/>
      <c r="N63" s="27"/>
      <c r="O63" s="8">
        <f t="shared" si="7"/>
        <v>0.0016447368421052633</v>
      </c>
      <c r="P63" s="8">
        <f t="shared" si="8"/>
        <v>0.0015625</v>
      </c>
      <c r="Q63" s="8">
        <f t="shared" si="9"/>
        <v>0.001488095238095238</v>
      </c>
      <c r="R63" s="8">
        <f t="shared" si="10"/>
        <v>0.0014204545454545453</v>
      </c>
      <c r="S63" s="6"/>
      <c r="T63" s="6"/>
    </row>
    <row r="64" spans="1:20" ht="10.5" customHeight="1">
      <c r="A64" s="40">
        <v>182</v>
      </c>
      <c r="B64" s="41"/>
      <c r="C64" s="42" t="s">
        <v>32</v>
      </c>
      <c r="D64" s="42" t="s">
        <v>22</v>
      </c>
      <c r="E64" s="43">
        <v>165.39999999999992</v>
      </c>
      <c r="F64" s="43">
        <f t="shared" si="0"/>
        <v>1.799999999999983</v>
      </c>
      <c r="G64" s="43">
        <f t="shared" si="13"/>
        <v>11.19999999999996</v>
      </c>
      <c r="H64" s="49">
        <f t="shared" si="14"/>
        <v>0.7056652046783621</v>
      </c>
      <c r="I64" s="49">
        <f t="shared" si="15"/>
        <v>0.6965972222222225</v>
      </c>
      <c r="J64" s="49">
        <f t="shared" si="16"/>
        <v>0.6883928571428566</v>
      </c>
      <c r="K64" s="49">
        <f t="shared" si="17"/>
        <v>0.6809343434343434</v>
      </c>
      <c r="L64" s="44" t="s">
        <v>78</v>
      </c>
      <c r="M64" s="45"/>
      <c r="N64" s="27"/>
      <c r="O64" s="8">
        <f t="shared" si="7"/>
        <v>0.001973684210526297</v>
      </c>
      <c r="P64" s="8">
        <f t="shared" si="8"/>
        <v>0.0018749999999999821</v>
      </c>
      <c r="Q64" s="8">
        <f t="shared" si="9"/>
        <v>0.0017857142857142685</v>
      </c>
      <c r="R64" s="8">
        <f t="shared" si="10"/>
        <v>0.0017045454545454382</v>
      </c>
      <c r="S64" s="6"/>
      <c r="T64" s="6"/>
    </row>
    <row r="65" spans="1:20" ht="10.5" customHeight="1">
      <c r="A65" s="40">
        <v>172</v>
      </c>
      <c r="B65" s="41"/>
      <c r="C65" s="42" t="s">
        <v>48</v>
      </c>
      <c r="D65" s="42" t="s">
        <v>21</v>
      </c>
      <c r="E65" s="43">
        <v>166.19999999999993</v>
      </c>
      <c r="F65" s="43">
        <f t="shared" si="0"/>
        <v>0.8000000000000114</v>
      </c>
      <c r="G65" s="43">
        <f t="shared" si="13"/>
        <v>10.399999999999949</v>
      </c>
      <c r="H65" s="49">
        <f t="shared" si="14"/>
        <v>0.7065423976608183</v>
      </c>
      <c r="I65" s="49">
        <f t="shared" si="15"/>
        <v>0.6974305555555559</v>
      </c>
      <c r="J65" s="49">
        <f t="shared" si="16"/>
        <v>0.6891865079365074</v>
      </c>
      <c r="K65" s="49">
        <f t="shared" si="17"/>
        <v>0.6816919191919192</v>
      </c>
      <c r="L65" s="44" t="s">
        <v>51</v>
      </c>
      <c r="M65" s="45"/>
      <c r="N65" s="27"/>
      <c r="O65" s="8">
        <f t="shared" si="7"/>
        <v>0.0008771929824561528</v>
      </c>
      <c r="P65" s="8">
        <f t="shared" si="8"/>
        <v>0.0008333333333333452</v>
      </c>
      <c r="Q65" s="8">
        <f t="shared" si="9"/>
        <v>0.0007936507936508049</v>
      </c>
      <c r="R65" s="8">
        <f t="shared" si="10"/>
        <v>0.0007575757575757684</v>
      </c>
      <c r="S65" s="6"/>
      <c r="T65" s="6"/>
    </row>
    <row r="66" spans="1:20" ht="10.5" customHeight="1">
      <c r="A66" s="34">
        <v>178</v>
      </c>
      <c r="B66" s="35"/>
      <c r="C66" s="36" t="s">
        <v>15</v>
      </c>
      <c r="D66" s="36" t="s">
        <v>23</v>
      </c>
      <c r="E66" s="37">
        <v>166.59999999999994</v>
      </c>
      <c r="F66" s="37">
        <f t="shared" si="0"/>
        <v>0.4000000000000057</v>
      </c>
      <c r="G66" s="37">
        <f t="shared" si="13"/>
        <v>9.999999999999943</v>
      </c>
      <c r="H66" s="38">
        <f t="shared" si="14"/>
        <v>0.7069809941520464</v>
      </c>
      <c r="I66" s="38">
        <f t="shared" si="15"/>
        <v>0.6978472222222225</v>
      </c>
      <c r="J66" s="38">
        <f t="shared" si="16"/>
        <v>0.6895833333333328</v>
      </c>
      <c r="K66" s="38">
        <f t="shared" si="17"/>
        <v>0.682070707070707</v>
      </c>
      <c r="L66" s="39" t="s">
        <v>33</v>
      </c>
      <c r="M66" s="45"/>
      <c r="N66" s="27"/>
      <c r="O66" s="8">
        <f t="shared" si="7"/>
        <v>0.0004385964912280764</v>
      </c>
      <c r="P66" s="8">
        <f t="shared" si="8"/>
        <v>0.0004166666666666726</v>
      </c>
      <c r="Q66" s="8">
        <f t="shared" si="9"/>
        <v>0.00039682539682540246</v>
      </c>
      <c r="R66" s="8">
        <f t="shared" si="10"/>
        <v>0.0003787878787878842</v>
      </c>
      <c r="S66" s="6"/>
      <c r="T66" s="6"/>
    </row>
    <row r="67" spans="1:20" ht="10.5" customHeight="1">
      <c r="A67" s="40">
        <v>190</v>
      </c>
      <c r="B67" s="41"/>
      <c r="C67" s="42" t="s">
        <v>15</v>
      </c>
      <c r="D67" s="42" t="s">
        <v>21</v>
      </c>
      <c r="E67" s="43">
        <v>167.09999999999994</v>
      </c>
      <c r="F67" s="43">
        <f t="shared" si="0"/>
        <v>0.5</v>
      </c>
      <c r="G67" s="43">
        <f t="shared" si="13"/>
        <v>9.499999999999943</v>
      </c>
      <c r="H67" s="49">
        <f t="shared" si="14"/>
        <v>0.7075292397660815</v>
      </c>
      <c r="I67" s="49">
        <f t="shared" si="15"/>
        <v>0.6983680555555558</v>
      </c>
      <c r="J67" s="49">
        <f t="shared" si="16"/>
        <v>0.6900793650793645</v>
      </c>
      <c r="K67" s="49">
        <f t="shared" si="17"/>
        <v>0.6825441919191919</v>
      </c>
      <c r="L67" s="44" t="s">
        <v>34</v>
      </c>
      <c r="M67" s="45"/>
      <c r="N67" s="27"/>
      <c r="O67" s="8">
        <f t="shared" si="7"/>
        <v>0.0005482456140350877</v>
      </c>
      <c r="P67" s="8">
        <f t="shared" si="8"/>
        <v>0.0005208333333333333</v>
      </c>
      <c r="Q67" s="8">
        <f t="shared" si="9"/>
        <v>0.000496031746031746</v>
      </c>
      <c r="R67" s="8">
        <f t="shared" si="10"/>
        <v>0.00047348484848484855</v>
      </c>
      <c r="S67" s="6"/>
      <c r="T67" s="6"/>
    </row>
    <row r="68" spans="1:20" ht="10.5" customHeight="1">
      <c r="A68" s="40">
        <v>180</v>
      </c>
      <c r="B68" s="41"/>
      <c r="C68" s="42" t="s">
        <v>30</v>
      </c>
      <c r="D68" s="42" t="s">
        <v>21</v>
      </c>
      <c r="E68" s="43">
        <v>168.59999999999994</v>
      </c>
      <c r="F68" s="43">
        <f t="shared" si="0"/>
        <v>1.5</v>
      </c>
      <c r="G68" s="43">
        <f t="shared" si="13"/>
        <v>7.999999999999943</v>
      </c>
      <c r="H68" s="49">
        <f t="shared" si="14"/>
        <v>0.7091739766081868</v>
      </c>
      <c r="I68" s="49">
        <f t="shared" si="15"/>
        <v>0.6999305555555558</v>
      </c>
      <c r="J68" s="49">
        <f t="shared" si="16"/>
        <v>0.6915674603174597</v>
      </c>
      <c r="K68" s="49">
        <f t="shared" si="17"/>
        <v>0.6839646464646465</v>
      </c>
      <c r="L68" s="44" t="s">
        <v>57</v>
      </c>
      <c r="M68" s="45"/>
      <c r="N68" s="27"/>
      <c r="O68" s="8">
        <f t="shared" si="7"/>
        <v>0.0016447368421052633</v>
      </c>
      <c r="P68" s="8">
        <f t="shared" si="8"/>
        <v>0.0015625</v>
      </c>
      <c r="Q68" s="8">
        <f t="shared" si="9"/>
        <v>0.001488095238095238</v>
      </c>
      <c r="R68" s="8">
        <f t="shared" si="10"/>
        <v>0.0014204545454545453</v>
      </c>
      <c r="S68" s="6"/>
      <c r="T68" s="6"/>
    </row>
    <row r="69" spans="1:20" ht="10.5" customHeight="1">
      <c r="A69" s="40">
        <v>182</v>
      </c>
      <c r="B69" s="41"/>
      <c r="C69" s="42" t="s">
        <v>32</v>
      </c>
      <c r="D69" s="42" t="s">
        <v>21</v>
      </c>
      <c r="E69" s="43">
        <v>170.39999999999992</v>
      </c>
      <c r="F69" s="43">
        <f t="shared" si="0"/>
        <v>1.799999999999983</v>
      </c>
      <c r="G69" s="43">
        <f t="shared" si="13"/>
        <v>6.19999999999996</v>
      </c>
      <c r="H69" s="49">
        <f t="shared" si="14"/>
        <v>0.7111476608187132</v>
      </c>
      <c r="I69" s="49">
        <f t="shared" si="15"/>
        <v>0.7018055555555558</v>
      </c>
      <c r="J69" s="49">
        <f t="shared" si="16"/>
        <v>0.693353174603174</v>
      </c>
      <c r="K69" s="49">
        <f t="shared" si="17"/>
        <v>0.685669191919192</v>
      </c>
      <c r="L69" s="44" t="s">
        <v>58</v>
      </c>
      <c r="M69" s="45"/>
      <c r="N69" s="27"/>
      <c r="O69" s="8">
        <f t="shared" si="7"/>
        <v>0.001973684210526297</v>
      </c>
      <c r="P69" s="8">
        <f t="shared" si="8"/>
        <v>0.0018749999999999821</v>
      </c>
      <c r="Q69" s="8">
        <f t="shared" si="9"/>
        <v>0.0017857142857142685</v>
      </c>
      <c r="R69" s="8">
        <f t="shared" si="10"/>
        <v>0.0017045454545454382</v>
      </c>
      <c r="S69" s="6"/>
      <c r="T69" s="6"/>
    </row>
    <row r="70" spans="1:20" ht="10.5" customHeight="1">
      <c r="A70" s="40">
        <v>172</v>
      </c>
      <c r="B70" s="41"/>
      <c r="C70" s="42" t="s">
        <v>48</v>
      </c>
      <c r="D70" s="42" t="s">
        <v>21</v>
      </c>
      <c r="E70" s="43">
        <v>171.19999999999993</v>
      </c>
      <c r="F70" s="43">
        <f t="shared" si="0"/>
        <v>0.8000000000000114</v>
      </c>
      <c r="G70" s="43">
        <f t="shared" si="13"/>
        <v>5.399999999999949</v>
      </c>
      <c r="H70" s="49">
        <f t="shared" si="14"/>
        <v>0.7120248538011693</v>
      </c>
      <c r="I70" s="49">
        <f t="shared" si="15"/>
        <v>0.7026388888888891</v>
      </c>
      <c r="J70" s="49">
        <f t="shared" si="16"/>
        <v>0.6941468253968248</v>
      </c>
      <c r="K70" s="49">
        <f t="shared" si="17"/>
        <v>0.6864267676767677</v>
      </c>
      <c r="L70" s="44" t="s">
        <v>51</v>
      </c>
      <c r="M70" s="45"/>
      <c r="N70" s="27"/>
      <c r="O70" s="8">
        <f t="shared" si="7"/>
        <v>0.0008771929824561528</v>
      </c>
      <c r="P70" s="8">
        <f t="shared" si="8"/>
        <v>0.0008333333333333452</v>
      </c>
      <c r="Q70" s="8">
        <f t="shared" si="9"/>
        <v>0.0007936507936508049</v>
      </c>
      <c r="R70" s="8">
        <f t="shared" si="10"/>
        <v>0.0007575757575757684</v>
      </c>
      <c r="S70" s="6"/>
      <c r="T70" s="6"/>
    </row>
    <row r="71" spans="1:20" ht="10.5" customHeight="1">
      <c r="A71" s="34">
        <v>178</v>
      </c>
      <c r="B71" s="35"/>
      <c r="C71" s="36" t="s">
        <v>15</v>
      </c>
      <c r="D71" s="36" t="s">
        <v>23</v>
      </c>
      <c r="E71" s="37">
        <v>171.59999999999994</v>
      </c>
      <c r="F71" s="37">
        <f t="shared" si="0"/>
        <v>0.4000000000000057</v>
      </c>
      <c r="G71" s="37">
        <f t="shared" si="13"/>
        <v>4.999999999999943</v>
      </c>
      <c r="H71" s="38">
        <f t="shared" si="14"/>
        <v>0.7124634502923974</v>
      </c>
      <c r="I71" s="38">
        <f t="shared" si="15"/>
        <v>0.7030555555555558</v>
      </c>
      <c r="J71" s="38">
        <f t="shared" si="16"/>
        <v>0.6945436507936502</v>
      </c>
      <c r="K71" s="38">
        <f t="shared" si="17"/>
        <v>0.6868055555555556</v>
      </c>
      <c r="L71" s="39" t="s">
        <v>56</v>
      </c>
      <c r="M71" s="45"/>
      <c r="N71" s="27"/>
      <c r="O71" s="8">
        <f t="shared" si="7"/>
        <v>0.0004385964912280764</v>
      </c>
      <c r="P71" s="8">
        <f t="shared" si="8"/>
        <v>0.0004166666666666726</v>
      </c>
      <c r="Q71" s="8">
        <f t="shared" si="9"/>
        <v>0.00039682539682540246</v>
      </c>
      <c r="R71" s="8">
        <f t="shared" si="10"/>
        <v>0.0003787878787878842</v>
      </c>
      <c r="S71" s="6"/>
      <c r="T71" s="6"/>
    </row>
    <row r="72" spans="1:20" ht="10.5" customHeight="1">
      <c r="A72" s="40">
        <v>190</v>
      </c>
      <c r="B72" s="41"/>
      <c r="C72" s="42" t="s">
        <v>15</v>
      </c>
      <c r="D72" s="42" t="s">
        <v>21</v>
      </c>
      <c r="E72" s="43">
        <v>172.09999999999988</v>
      </c>
      <c r="F72" s="43">
        <f t="shared" si="0"/>
        <v>0.49999999999994316</v>
      </c>
      <c r="G72" s="43">
        <f t="shared" si="13"/>
        <v>4.5</v>
      </c>
      <c r="H72" s="49">
        <f t="shared" si="14"/>
        <v>0.7130116959064324</v>
      </c>
      <c r="I72" s="49">
        <f t="shared" si="15"/>
        <v>0.7035763888888891</v>
      </c>
      <c r="J72" s="49">
        <f t="shared" si="16"/>
        <v>0.695039682539682</v>
      </c>
      <c r="K72" s="49">
        <f t="shared" si="17"/>
        <v>0.6872790404040403</v>
      </c>
      <c r="L72" s="44" t="s">
        <v>34</v>
      </c>
      <c r="M72" s="45"/>
      <c r="N72" s="27"/>
      <c r="O72" s="8">
        <f t="shared" si="7"/>
        <v>0.0005482456140350255</v>
      </c>
      <c r="P72" s="8">
        <f t="shared" si="8"/>
        <v>0.0005208333333332741</v>
      </c>
      <c r="Q72" s="8">
        <f t="shared" si="9"/>
        <v>0.0004960317460316896</v>
      </c>
      <c r="R72" s="8">
        <f t="shared" si="10"/>
        <v>0.00047348484848479467</v>
      </c>
      <c r="S72" s="6"/>
      <c r="T72" s="6"/>
    </row>
    <row r="73" spans="1:20" ht="10.5" customHeight="1">
      <c r="A73" s="40">
        <v>180</v>
      </c>
      <c r="B73" s="41"/>
      <c r="C73" s="42" t="s">
        <v>30</v>
      </c>
      <c r="D73" s="42" t="s">
        <v>21</v>
      </c>
      <c r="E73" s="43">
        <v>173.59999999999988</v>
      </c>
      <c r="F73" s="43">
        <f t="shared" si="0"/>
        <v>1.5</v>
      </c>
      <c r="G73" s="43">
        <f t="shared" si="13"/>
        <v>3</v>
      </c>
      <c r="H73" s="49">
        <f t="shared" si="14"/>
        <v>0.7146564327485377</v>
      </c>
      <c r="I73" s="49">
        <f t="shared" si="15"/>
        <v>0.7051388888888891</v>
      </c>
      <c r="J73" s="49">
        <f t="shared" si="16"/>
        <v>0.6965277777777772</v>
      </c>
      <c r="K73" s="49">
        <f t="shared" si="17"/>
        <v>0.6886994949494949</v>
      </c>
      <c r="L73" s="44" t="s">
        <v>57</v>
      </c>
      <c r="M73" s="45"/>
      <c r="N73" s="27"/>
      <c r="O73" s="8">
        <f t="shared" si="7"/>
        <v>0.0016447368421052633</v>
      </c>
      <c r="P73" s="8">
        <f t="shared" si="8"/>
        <v>0.0015625</v>
      </c>
      <c r="Q73" s="8">
        <f t="shared" si="9"/>
        <v>0.001488095238095238</v>
      </c>
      <c r="R73" s="8">
        <f t="shared" si="10"/>
        <v>0.0014204545454545453</v>
      </c>
      <c r="S73" s="6"/>
      <c r="T73" s="6"/>
    </row>
    <row r="74" spans="1:20" ht="10.5" customHeight="1">
      <c r="A74" s="40">
        <v>182</v>
      </c>
      <c r="B74" s="41"/>
      <c r="C74" s="42" t="s">
        <v>32</v>
      </c>
      <c r="D74" s="42" t="s">
        <v>21</v>
      </c>
      <c r="E74" s="43">
        <v>175.39999999999986</v>
      </c>
      <c r="F74" s="43">
        <f>E74-E73</f>
        <v>1.799999999999983</v>
      </c>
      <c r="G74" s="43">
        <f t="shared" si="13"/>
        <v>1.200000000000017</v>
      </c>
      <c r="H74" s="49">
        <f t="shared" si="14"/>
        <v>0.7166301169590641</v>
      </c>
      <c r="I74" s="49">
        <f t="shared" si="15"/>
        <v>0.707013888888889</v>
      </c>
      <c r="J74" s="49">
        <f t="shared" si="16"/>
        <v>0.6983134920634915</v>
      </c>
      <c r="K74" s="49">
        <f t="shared" si="17"/>
        <v>0.6904040404040404</v>
      </c>
      <c r="L74" s="44" t="s">
        <v>58</v>
      </c>
      <c r="M74" s="45"/>
      <c r="N74" s="27"/>
      <c r="O74" s="8">
        <f t="shared" si="7"/>
        <v>0.001973684210526297</v>
      </c>
      <c r="P74" s="8">
        <f t="shared" si="8"/>
        <v>0.0018749999999999821</v>
      </c>
      <c r="Q74" s="8">
        <f t="shared" si="9"/>
        <v>0.0017857142857142685</v>
      </c>
      <c r="R74" s="8">
        <f t="shared" si="10"/>
        <v>0.0017045454545454382</v>
      </c>
      <c r="S74" s="6"/>
      <c r="T74" s="6"/>
    </row>
    <row r="75" spans="1:20" ht="10.5" customHeight="1">
      <c r="A75" s="40">
        <v>172</v>
      </c>
      <c r="B75" s="41"/>
      <c r="C75" s="42" t="s">
        <v>48</v>
      </c>
      <c r="D75" s="42" t="s">
        <v>21</v>
      </c>
      <c r="E75" s="43">
        <v>176.19999999999987</v>
      </c>
      <c r="F75" s="43">
        <f>E75-E74</f>
        <v>0.8000000000000114</v>
      </c>
      <c r="G75" s="43">
        <f t="shared" si="13"/>
        <v>0.4000000000000057</v>
      </c>
      <c r="H75" s="49">
        <f t="shared" si="14"/>
        <v>0.7175073099415202</v>
      </c>
      <c r="I75" s="49">
        <f t="shared" si="15"/>
        <v>0.7078472222222224</v>
      </c>
      <c r="J75" s="49">
        <f t="shared" si="16"/>
        <v>0.6991071428571423</v>
      </c>
      <c r="K75" s="49">
        <f t="shared" si="17"/>
        <v>0.6911616161616161</v>
      </c>
      <c r="L75" s="44" t="s">
        <v>51</v>
      </c>
      <c r="M75" s="45"/>
      <c r="N75" s="27"/>
      <c r="O75" s="8">
        <f t="shared" si="7"/>
        <v>0.0008771929824561528</v>
      </c>
      <c r="P75" s="8">
        <f t="shared" si="8"/>
        <v>0.0008333333333333452</v>
      </c>
      <c r="Q75" s="8">
        <f t="shared" si="9"/>
        <v>0.0007936507936508049</v>
      </c>
      <c r="R75" s="8">
        <f t="shared" si="10"/>
        <v>0.0007575757575757684</v>
      </c>
      <c r="S75" s="6"/>
      <c r="T75" s="6"/>
    </row>
    <row r="76" spans="1:19" ht="10.5" customHeight="1">
      <c r="A76" s="34">
        <v>178</v>
      </c>
      <c r="B76" s="35" t="s">
        <v>52</v>
      </c>
      <c r="C76" s="36" t="s">
        <v>15</v>
      </c>
      <c r="D76" s="36" t="s">
        <v>23</v>
      </c>
      <c r="E76" s="37">
        <v>176.59999999999988</v>
      </c>
      <c r="F76" s="37">
        <f>E76-E75</f>
        <v>0.4000000000000057</v>
      </c>
      <c r="G76" s="37">
        <f t="shared" si="13"/>
        <v>0</v>
      </c>
      <c r="H76" s="38">
        <f t="shared" si="14"/>
        <v>0.7179459064327484</v>
      </c>
      <c r="I76" s="38">
        <f t="shared" si="15"/>
        <v>0.708263888888889</v>
      </c>
      <c r="J76" s="38">
        <f t="shared" si="16"/>
        <v>0.6995039682539677</v>
      </c>
      <c r="K76" s="38">
        <f t="shared" si="17"/>
        <v>0.691540404040404</v>
      </c>
      <c r="L76" s="39" t="s">
        <v>59</v>
      </c>
      <c r="M76" s="45"/>
      <c r="N76" s="27"/>
      <c r="O76" s="8">
        <f t="shared" si="7"/>
        <v>0.0004385964912280764</v>
      </c>
      <c r="P76" s="8">
        <f t="shared" si="8"/>
        <v>0.0004166666666666726</v>
      </c>
      <c r="Q76" s="8">
        <f t="shared" si="9"/>
        <v>0.00039682539682540246</v>
      </c>
      <c r="R76" s="8">
        <f t="shared" si="10"/>
        <v>0.0003787878787878842</v>
      </c>
      <c r="S76" s="6"/>
    </row>
    <row r="77" spans="1:18" s="15" customFormat="1" ht="10.5" customHeight="1">
      <c r="A77" s="15" t="s">
        <v>24</v>
      </c>
      <c r="B77" s="20"/>
      <c r="E77" s="15" t="s">
        <v>25</v>
      </c>
      <c r="L77" s="20"/>
      <c r="M77" s="45"/>
      <c r="N77" s="28"/>
      <c r="O77" s="17"/>
      <c r="P77" s="17"/>
      <c r="Q77" s="17"/>
      <c r="R77" s="17"/>
    </row>
    <row r="78" spans="1:18" s="15" customFormat="1" ht="10.5" customHeight="1">
      <c r="A78" s="15" t="s">
        <v>12</v>
      </c>
      <c r="B78" s="20"/>
      <c r="L78" s="20"/>
      <c r="M78" s="45"/>
      <c r="N78" s="16"/>
      <c r="O78" s="17"/>
      <c r="P78" s="17"/>
      <c r="Q78" s="17"/>
      <c r="R78" s="17"/>
    </row>
    <row r="79" spans="1:18" s="15" customFormat="1" ht="10.5" customHeight="1">
      <c r="A79" s="23" t="s">
        <v>13</v>
      </c>
      <c r="M79" s="6"/>
      <c r="O79" s="24"/>
      <c r="P79" s="24"/>
      <c r="Q79" s="24"/>
      <c r="R79" s="24"/>
    </row>
    <row r="80" spans="1:18" s="15" customFormat="1" ht="10.5" customHeight="1">
      <c r="A80" s="15" t="s">
        <v>54</v>
      </c>
      <c r="B80" s="15" t="s">
        <v>39</v>
      </c>
      <c r="C80" s="15" t="s">
        <v>87</v>
      </c>
      <c r="O80" s="24"/>
      <c r="P80" s="24"/>
      <c r="Q80" s="24"/>
      <c r="R80" s="24"/>
    </row>
    <row r="81" spans="1:18" s="15" customFormat="1" ht="10.5" customHeight="1">
      <c r="A81" s="15" t="s">
        <v>55</v>
      </c>
      <c r="B81" s="15" t="s">
        <v>41</v>
      </c>
      <c r="C81" s="15" t="s">
        <v>88</v>
      </c>
      <c r="O81" s="24"/>
      <c r="P81" s="24"/>
      <c r="Q81" s="24"/>
      <c r="R81" s="24"/>
    </row>
    <row r="82" spans="1:18" s="15" customFormat="1" ht="10.5" customHeight="1">
      <c r="A82" s="15" t="s">
        <v>79</v>
      </c>
      <c r="B82" s="15" t="s">
        <v>42</v>
      </c>
      <c r="C82" s="15" t="s">
        <v>89</v>
      </c>
      <c r="L82" s="33"/>
      <c r="O82" s="24"/>
      <c r="P82" s="24"/>
      <c r="Q82" s="24"/>
      <c r="R82" s="24"/>
    </row>
    <row r="83" spans="1:18" s="15" customFormat="1" ht="10.5" customHeight="1">
      <c r="A83" s="23" t="s">
        <v>14</v>
      </c>
      <c r="L83" s="33"/>
      <c r="O83" s="24"/>
      <c r="P83" s="24"/>
      <c r="Q83" s="24"/>
      <c r="R83" s="24"/>
    </row>
    <row r="84" spans="12:18" s="15" customFormat="1" ht="10.5" customHeight="1">
      <c r="L84" s="33"/>
      <c r="O84" s="24"/>
      <c r="P84" s="24"/>
      <c r="Q84" s="24"/>
      <c r="R84" s="24"/>
    </row>
    <row r="85" spans="12:18" s="15" customFormat="1" ht="10.5" customHeight="1">
      <c r="L85" s="33"/>
      <c r="O85" s="24"/>
      <c r="P85" s="24"/>
      <c r="Q85" s="24"/>
      <c r="R85" s="24"/>
    </row>
    <row r="86" spans="1:19" ht="10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7"/>
      <c r="N86" s="7"/>
      <c r="O86" s="6"/>
      <c r="P86" s="6"/>
      <c r="Q86" s="6"/>
      <c r="R86" s="6"/>
      <c r="S86" s="6"/>
    </row>
    <row r="87" spans="1:19" ht="10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7"/>
      <c r="N87" s="7"/>
      <c r="O87" s="6"/>
      <c r="P87" s="6"/>
      <c r="Q87" s="6"/>
      <c r="R87" s="6"/>
      <c r="S87" s="6"/>
    </row>
    <row r="88" spans="1:19" ht="10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7"/>
      <c r="N88" s="7"/>
      <c r="O88" s="6"/>
      <c r="P88" s="6"/>
      <c r="Q88" s="6"/>
      <c r="R88" s="6"/>
      <c r="S88" s="6"/>
    </row>
    <row r="89" spans="1:19" ht="10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7"/>
      <c r="N89" s="7"/>
      <c r="O89" s="6"/>
      <c r="P89" s="6"/>
      <c r="Q89" s="6"/>
      <c r="R89" s="6"/>
      <c r="S89" s="6"/>
    </row>
    <row r="90" spans="1:19" ht="10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7"/>
      <c r="N90" s="7"/>
      <c r="O90" s="6"/>
      <c r="P90" s="6"/>
      <c r="Q90" s="6"/>
      <c r="R90" s="6"/>
      <c r="S90" s="6"/>
    </row>
    <row r="91" spans="1:19" ht="10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7"/>
      <c r="N91" s="7"/>
      <c r="O91" s="6"/>
      <c r="P91" s="6"/>
      <c r="Q91" s="6"/>
      <c r="R91" s="6"/>
      <c r="S91" s="6"/>
    </row>
    <row r="92" spans="1:19" ht="10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7"/>
      <c r="N92" s="7"/>
      <c r="O92" s="6"/>
      <c r="P92" s="6"/>
      <c r="Q92" s="6"/>
      <c r="R92" s="6"/>
      <c r="S92" s="6"/>
    </row>
    <row r="93" spans="1:19" ht="10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7"/>
      <c r="N93" s="7"/>
      <c r="O93" s="6"/>
      <c r="P93" s="6"/>
      <c r="Q93" s="6"/>
      <c r="R93" s="6"/>
      <c r="S93" s="6"/>
    </row>
    <row r="94" spans="1:19" ht="10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7"/>
      <c r="N94" s="7"/>
      <c r="O94" s="6"/>
      <c r="P94" s="6"/>
      <c r="Q94" s="6"/>
      <c r="R94" s="6"/>
      <c r="S94" s="6"/>
    </row>
    <row r="95" spans="1:19" ht="10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7"/>
      <c r="N95" s="7"/>
      <c r="O95" s="6"/>
      <c r="P95" s="6"/>
      <c r="Q95" s="6"/>
      <c r="R95" s="6"/>
      <c r="S95" s="6"/>
    </row>
    <row r="96" spans="1:19" ht="10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7"/>
      <c r="N96" s="7"/>
      <c r="O96" s="6"/>
      <c r="P96" s="6"/>
      <c r="Q96" s="6"/>
      <c r="R96" s="6"/>
      <c r="S96" s="6"/>
    </row>
    <row r="97" spans="1:19" ht="10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7"/>
      <c r="N97" s="7"/>
      <c r="O97" s="6"/>
      <c r="P97" s="6"/>
      <c r="Q97" s="6"/>
      <c r="R97" s="6"/>
      <c r="S97" s="6"/>
    </row>
    <row r="98" spans="1:19" ht="10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7"/>
      <c r="N98" s="7"/>
      <c r="O98" s="6"/>
      <c r="P98" s="6"/>
      <c r="Q98" s="6"/>
      <c r="R98" s="6"/>
      <c r="S98" s="6"/>
    </row>
    <row r="99" spans="1:19" ht="10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7"/>
      <c r="N99" s="7"/>
      <c r="O99" s="6"/>
      <c r="P99" s="6"/>
      <c r="Q99" s="6"/>
      <c r="R99" s="6"/>
      <c r="S99" s="6"/>
    </row>
    <row r="100" spans="1:19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7"/>
      <c r="N100" s="7"/>
      <c r="O100" s="6"/>
      <c r="P100" s="6"/>
      <c r="Q100" s="6"/>
      <c r="R100" s="6"/>
      <c r="S100" s="6"/>
    </row>
    <row r="101" spans="1:19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7"/>
      <c r="N101" s="7"/>
      <c r="O101" s="6"/>
      <c r="P101" s="6"/>
      <c r="Q101" s="6"/>
      <c r="R101" s="6"/>
      <c r="S101" s="6"/>
    </row>
    <row r="102" spans="1:19" ht="12.75">
      <c r="A102" s="7"/>
      <c r="B102" s="21"/>
      <c r="C102" s="7"/>
      <c r="D102" s="7"/>
      <c r="E102" s="9"/>
      <c r="F102" s="7"/>
      <c r="G102" s="7"/>
      <c r="H102" s="7"/>
      <c r="I102" s="7"/>
      <c r="J102" s="7"/>
      <c r="K102" s="7"/>
      <c r="L102" s="21"/>
      <c r="M102" s="7"/>
      <c r="N102" s="7"/>
      <c r="O102" s="6"/>
      <c r="P102" s="6"/>
      <c r="Q102" s="6"/>
      <c r="R102" s="6"/>
      <c r="S102" s="6"/>
    </row>
    <row r="103" spans="1:19" ht="12.75">
      <c r="A103" s="6"/>
      <c r="B103" s="21"/>
      <c r="C103" s="6"/>
      <c r="D103" s="6"/>
      <c r="E103" s="10"/>
      <c r="F103" s="6"/>
      <c r="G103" s="6"/>
      <c r="H103" s="6"/>
      <c r="I103" s="6"/>
      <c r="J103" s="6"/>
      <c r="K103" s="6"/>
      <c r="L103" s="21"/>
      <c r="M103" s="6"/>
      <c r="N103" s="6"/>
      <c r="O103" s="6"/>
      <c r="P103" s="6"/>
      <c r="Q103" s="6"/>
      <c r="R103" s="6"/>
      <c r="S103" s="6"/>
    </row>
    <row r="104" spans="3:5" ht="12.75">
      <c r="C104" s="1"/>
      <c r="D104" s="1"/>
      <c r="E104" s="3"/>
    </row>
    <row r="105" spans="3:5" ht="12.75">
      <c r="C105" s="1"/>
      <c r="D105" s="1"/>
      <c r="E105" s="3"/>
    </row>
    <row r="106" spans="3:5" ht="12.75">
      <c r="C106" s="1"/>
      <c r="D106" s="1"/>
      <c r="E106" s="3"/>
    </row>
    <row r="107" spans="3:5" ht="12.75">
      <c r="C107" s="1"/>
      <c r="D107" s="1"/>
      <c r="E107" s="3"/>
    </row>
    <row r="108" spans="3:5" ht="12.75">
      <c r="C108" s="1"/>
      <c r="D108" s="1"/>
      <c r="E108" s="3"/>
    </row>
    <row r="109" spans="3:5" ht="12.75">
      <c r="C109" s="1"/>
      <c r="D109" s="1"/>
      <c r="E109" s="3"/>
    </row>
    <row r="110" spans="3:5" ht="12.75">
      <c r="C110" s="1"/>
      <c r="D110" s="1"/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</sheetData>
  <sheetProtection/>
  <mergeCells count="1">
    <mergeCell ref="A1:L1"/>
  </mergeCells>
  <dataValidations count="1">
    <dataValidation type="list" allowBlank="1" showInputMessage="1" showErrorMessage="1" sqref="D5:D76">
      <formula1>$M$5:$M$7</formula1>
    </dataValidation>
  </dataValidations>
  <printOptions/>
  <pageMargins left="0.7874015748031497" right="0.7874015748031497" top="0.1968503937007874" bottom="0.3937007874015748" header="0" footer="0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REVOZ d.d.</dc:creator>
  <cp:keywords/>
  <dc:description/>
  <cp:lastModifiedBy>Kastelic</cp:lastModifiedBy>
  <cp:lastPrinted>2010-04-05T12:07:10Z</cp:lastPrinted>
  <dcterms:created xsi:type="dcterms:W3CDTF">1999-03-22T18:25:58Z</dcterms:created>
  <dcterms:modified xsi:type="dcterms:W3CDTF">2016-02-17T23:08:08Z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