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91" activeTab="2"/>
  </bookViews>
  <sheets>
    <sheet name="REKAPITULACIJA" sheetId="1" r:id="rId1"/>
    <sheet name="PREDRAČUN DEL - CESTA" sheetId="2" r:id="rId2"/>
    <sheet name="CESTNA RAZSVETLJAVA" sheetId="3" r:id="rId3"/>
  </sheets>
  <definedNames>
    <definedName name="_xlnm.Print_Area" localSheetId="2">'CESTNA RAZSVETLJAVA'!$A$1:$H$148</definedName>
    <definedName name="_xlnm.Print_Area" localSheetId="1">'PREDRAČUN DEL - CESTA'!$A$1:$I$327</definedName>
    <definedName name="_xlnm.Print_Area" localSheetId="0">'REKAPITULACIJA'!$A$1:$I$57</definedName>
  </definedNames>
  <calcPr fullCalcOnLoad="1"/>
</workbook>
</file>

<file path=xl/sharedStrings.xml><?xml version="1.0" encoding="utf-8"?>
<sst xmlns="http://schemas.openxmlformats.org/spreadsheetml/2006/main" count="419" uniqueCount="278">
  <si>
    <t>79 111</t>
  </si>
  <si>
    <t>Izdelava geodetskega posnetka po končanih delih</t>
  </si>
  <si>
    <t>79 001</t>
  </si>
  <si>
    <t>Geomehanski nadzor</t>
  </si>
  <si>
    <t>1.</t>
  </si>
  <si>
    <t>PREDDELA</t>
  </si>
  <si>
    <t>2.</t>
  </si>
  <si>
    <t>ZEMELJSKA DELA</t>
  </si>
  <si>
    <t>3.</t>
  </si>
  <si>
    <t>VOZIŠČNE KONSTRUKCIJE</t>
  </si>
  <si>
    <t>4.</t>
  </si>
  <si>
    <t>ODVODNJAVANJE</t>
  </si>
  <si>
    <t>6.</t>
  </si>
  <si>
    <t>OPREMA CEST</t>
  </si>
  <si>
    <t>7.</t>
  </si>
  <si>
    <t>TUJE STORITVE</t>
  </si>
  <si>
    <t>SKUPAJ 1-7</t>
  </si>
  <si>
    <t>SKUPAJ:</t>
  </si>
  <si>
    <t>GEODETSKA DELA</t>
  </si>
  <si>
    <t xml:space="preserve">11 121  </t>
  </si>
  <si>
    <t>Postavitev in zavarovanje prečnih profilov</t>
  </si>
  <si>
    <t>kos</t>
  </si>
  <si>
    <r>
      <t>m</t>
    </r>
    <r>
      <rPr>
        <vertAlign val="superscript"/>
        <sz val="10"/>
        <rFont val="Arial CE"/>
        <family val="0"/>
      </rPr>
      <t>2</t>
    </r>
  </si>
  <si>
    <t>ČIŠČENJE TERENA</t>
  </si>
  <si>
    <t>Posek in odstranitev grmovja in dreves z</t>
  </si>
  <si>
    <t>debli do 15 cm premera ter odstranitev vej</t>
  </si>
  <si>
    <t>ur</t>
  </si>
  <si>
    <t>12 221</t>
  </si>
  <si>
    <r>
      <t>m</t>
    </r>
    <r>
      <rPr>
        <vertAlign val="superscript"/>
        <sz val="10"/>
        <rFont val="Arial CE"/>
        <family val="2"/>
      </rPr>
      <t>2</t>
    </r>
  </si>
  <si>
    <t>m2</t>
  </si>
  <si>
    <t>ZEMELJSKA DELA IN TEMELJENJE</t>
  </si>
  <si>
    <t>IZKOPI</t>
  </si>
  <si>
    <t xml:space="preserve">21 111 </t>
  </si>
  <si>
    <t>Površinski izkopi plodne zemlje ( humusa )</t>
  </si>
  <si>
    <t>m3</t>
  </si>
  <si>
    <t xml:space="preserve">21 323 </t>
  </si>
  <si>
    <t>Izkopi za temelje, kanalske rove, prepuste,</t>
  </si>
  <si>
    <t>jaške in drenaže širine 1,0m do 2,0m in globine</t>
  </si>
  <si>
    <t>1,0 do 2,0 m v težki zemljini.</t>
  </si>
  <si>
    <t xml:space="preserve">m3 </t>
  </si>
  <si>
    <t>PLANUM TEMELJNIH TAL</t>
  </si>
  <si>
    <t>22 111</t>
  </si>
  <si>
    <t>Planum naravnih temeljnih tal v lahki zemljini</t>
  </si>
  <si>
    <t>NASIPI , KLINI, ZASIPI, POSTELJICA IN GLINASTI NABOJ</t>
  </si>
  <si>
    <t>24 113</t>
  </si>
  <si>
    <t>BREŽINE IN ZELENICE</t>
  </si>
  <si>
    <t>25 111</t>
  </si>
  <si>
    <t>RAZPROSTIRANJE ODVEČNEGA MATERIALA</t>
  </si>
  <si>
    <t>29 111</t>
  </si>
  <si>
    <t>Razprostiranje odvečne plodne zemljine</t>
  </si>
  <si>
    <t>29 114</t>
  </si>
  <si>
    <t>Razprostiranje odvečne težke zemljine</t>
  </si>
  <si>
    <t>29 117</t>
  </si>
  <si>
    <t>NOSILNE PLASTI</t>
  </si>
  <si>
    <t>NEVEZANE NOSILNE PLASTI</t>
  </si>
  <si>
    <t>OBRABNE IN ZAPORNE PLASTI</t>
  </si>
  <si>
    <t>VEZANE OBRABNE IN ZAPORNE PLASTI-BITUMENSKI BETONI</t>
  </si>
  <si>
    <t>ROBNI ELEMENTI VOZIŠČ</t>
  </si>
  <si>
    <t>4.0</t>
  </si>
  <si>
    <t xml:space="preserve">ODVODNJAVANJE </t>
  </si>
  <si>
    <t>m1</t>
  </si>
  <si>
    <t>GLOBINSKO ODVODNJAVANJE - KANALIZACIJA</t>
  </si>
  <si>
    <t>4.4.</t>
  </si>
  <si>
    <t>JAŠKI</t>
  </si>
  <si>
    <t>Izdelava jaška iz cementnega betona</t>
  </si>
  <si>
    <t>POKONČNA OPREMA CEST</t>
  </si>
  <si>
    <t>Dobava in vgradeitev stebrička za prometni znak</t>
  </si>
  <si>
    <t xml:space="preserve"> iz vroče valjane cinakane jeklene </t>
  </si>
  <si>
    <t>61 651</t>
  </si>
  <si>
    <t>Dobava in pritrditev okroglega prometnega znaka,</t>
  </si>
  <si>
    <t xml:space="preserve">podloga iz aluminijaste pločevine, znak z odsevno folijo </t>
  </si>
  <si>
    <t>PROJEKTANSKI NADZOR</t>
  </si>
  <si>
    <t>78 111</t>
  </si>
  <si>
    <t>Projektantski nadzor</t>
  </si>
  <si>
    <t>21 213</t>
  </si>
  <si>
    <t>Nakladanje odvečnega materiala in odvoz na deponijo do 2 km</t>
  </si>
  <si>
    <t>42 150</t>
  </si>
  <si>
    <t>2 vrste, fi 600 mm (stop znak)</t>
  </si>
  <si>
    <t>Izdelava tankoslojne neprekinjene</t>
  </si>
  <si>
    <t>označbe z enokomponentno belo barvo,</t>
  </si>
  <si>
    <t>62 545</t>
  </si>
  <si>
    <t xml:space="preserve">Doplačila za posip z odsevnimi steklenimi </t>
  </si>
  <si>
    <t>OZNAČBE NA VOZIŠČU</t>
  </si>
  <si>
    <t>12 230</t>
  </si>
  <si>
    <t>ocena</t>
  </si>
  <si>
    <t>31 131</t>
  </si>
  <si>
    <t>Izdelava obrabnozaporne plasti bitumenskega</t>
  </si>
  <si>
    <t>32 221</t>
  </si>
  <si>
    <t>ROBNIKI</t>
  </si>
  <si>
    <t>35 211</t>
  </si>
  <si>
    <t>Vgraditev prefabriciranih dvignjenih</t>
  </si>
  <si>
    <t>robnikov iz cementnega betona s prerezom</t>
  </si>
  <si>
    <t>15/25 cm.</t>
  </si>
  <si>
    <t>44 124</t>
  </si>
  <si>
    <t>z vtokom pod robnikom.</t>
  </si>
  <si>
    <t>44 641</t>
  </si>
  <si>
    <t>dolžine 80 cm, premera 30 cm,</t>
  </si>
  <si>
    <t>61 152</t>
  </si>
  <si>
    <t xml:space="preserve">Izdelava temelja iz cementnega betona MB 15, </t>
  </si>
  <si>
    <r>
      <t>strojno, debelina plasti suhe snovi 250</t>
    </r>
    <r>
      <rPr>
        <sz val="10"/>
        <rFont val="Symbol"/>
        <family val="1"/>
      </rPr>
      <t xml:space="preserve"> m</t>
    </r>
    <r>
      <rPr>
        <sz val="10"/>
        <rFont val="Arial CE"/>
        <family val="0"/>
      </rPr>
      <t>m, posip</t>
    </r>
  </si>
  <si>
    <t>z odsevnimi steklenimi kroglicami 0,25 kg/m2,</t>
  </si>
  <si>
    <t>62 123</t>
  </si>
  <si>
    <t>širine črte 12 cm.</t>
  </si>
  <si>
    <t>IZDELAVA PID PROJEKTA</t>
  </si>
  <si>
    <t xml:space="preserve">Široki izkop lahke zemljine III. Ktg </t>
  </si>
  <si>
    <t>kanalizacija</t>
  </si>
  <si>
    <t>posteljica</t>
  </si>
  <si>
    <t>22 401</t>
  </si>
  <si>
    <t>Dobava in vgradnja geotekstila</t>
  </si>
  <si>
    <t>35 950</t>
  </si>
  <si>
    <t>35 219</t>
  </si>
  <si>
    <t>do 1,5 m.</t>
  </si>
  <si>
    <t>širine črte 10 cm.</t>
  </si>
  <si>
    <t>FEKALNI KANAL</t>
  </si>
  <si>
    <t>kroglicami 0,25 kg/m2.</t>
  </si>
  <si>
    <t>62 167</t>
  </si>
  <si>
    <t>Izdelava tankoslojne prečne in ostalih označb na vozišču z</t>
  </si>
  <si>
    <t xml:space="preserve">enokomponentno belo barvo, vključno 0,25 kg/m2 posipa z </t>
  </si>
  <si>
    <t xml:space="preserve">drobci/kroglicami stekla, strojno, debelina plasti </t>
  </si>
  <si>
    <r>
      <t xml:space="preserve">suhe snovi 250 </t>
    </r>
    <r>
      <rPr>
        <sz val="10"/>
        <rFont val="Symbol"/>
        <family val="1"/>
      </rPr>
      <t>m</t>
    </r>
    <r>
      <rPr>
        <sz val="10"/>
        <rFont val="Arial CE"/>
        <family val="0"/>
      </rPr>
      <t>m.</t>
    </r>
  </si>
  <si>
    <t xml:space="preserve">Izdelava PID projektne dokumentacije </t>
  </si>
  <si>
    <t>drobljenca iz kamenin v deb. 25 cm</t>
  </si>
  <si>
    <t>Dobava in polaganje tlakovcev na podložni beton debeline 12 cm,</t>
  </si>
  <si>
    <t>skupaj s fugiranjem in vsemi ostalimi deli.</t>
  </si>
  <si>
    <t>35 220</t>
  </si>
  <si>
    <t>44 123</t>
  </si>
  <si>
    <r>
      <t xml:space="preserve">okroglega prereza, prereza </t>
    </r>
    <r>
      <rPr>
        <sz val="10"/>
        <rFont val="Arial CE"/>
        <family val="0"/>
      </rPr>
      <t xml:space="preserve">fi 60 cm globine </t>
    </r>
  </si>
  <si>
    <t>62 122</t>
  </si>
  <si>
    <t>(parkirišča)</t>
  </si>
  <si>
    <t>(sredinske črte)</t>
  </si>
  <si>
    <t>po detajlu</t>
  </si>
  <si>
    <t>Izdelava vzdolžne meteorne kanalizacije iz PVC cevi globine</t>
  </si>
  <si>
    <t>8.</t>
  </si>
  <si>
    <t>Izdelava LTŽ standardnega pokrova nosilnosti 250 kN/m2</t>
  </si>
  <si>
    <t xml:space="preserve"> - fi 400  mm</t>
  </si>
  <si>
    <t>44 640</t>
  </si>
  <si>
    <t>44 643</t>
  </si>
  <si>
    <t>61 247</t>
  </si>
  <si>
    <t>78 112</t>
  </si>
  <si>
    <t>42 150 - 2</t>
  </si>
  <si>
    <t>41 150 -1</t>
  </si>
  <si>
    <t>42 150 - 3</t>
  </si>
  <si>
    <t>24 114</t>
  </si>
  <si>
    <t>Vgraditev prefabriciranih poglobljenih</t>
  </si>
  <si>
    <t>15/26 cm.</t>
  </si>
  <si>
    <t>8/20 cm.</t>
  </si>
  <si>
    <t>PVC 150</t>
  </si>
  <si>
    <t>PVC 125</t>
  </si>
  <si>
    <t>cevi fi 64 mm dolžine 3500 mm</t>
  </si>
  <si>
    <t xml:space="preserve">enokomponentno rumeno barvo, vključno 0,25 kg/m2 posipa z </t>
  </si>
  <si>
    <t>62 166</t>
  </si>
  <si>
    <t>71</t>
  </si>
  <si>
    <t>TK VODI</t>
  </si>
  <si>
    <t>71 101</t>
  </si>
  <si>
    <t>Zaščita obstoječega TK kabla s STF cevjo fi 110</t>
  </si>
  <si>
    <t>z obbetoniranjem</t>
  </si>
  <si>
    <t>72</t>
  </si>
  <si>
    <t>ELEKTRO VODI</t>
  </si>
  <si>
    <t>Izdelava cevne kabelske kanalizacije s STF cevjo fi 160 mm,</t>
  </si>
  <si>
    <t>valjancem in opozorilnim trakom</t>
  </si>
  <si>
    <t>72 101</t>
  </si>
  <si>
    <t>73</t>
  </si>
  <si>
    <t>73 101</t>
  </si>
  <si>
    <t>Dvig obstoječega jaška fekalnega kanala na končno višino</t>
  </si>
  <si>
    <t>dvig za cca 40 cm.</t>
  </si>
  <si>
    <t>Rušenje obstoječega btlaka iz betonskega tlakovca</t>
  </si>
  <si>
    <t>pri OŠ z odvozom na stalno dpeonijo</t>
  </si>
  <si>
    <t>Rušenje obstoječih robnikov dim 8/20 cm z odvozom na</t>
  </si>
  <si>
    <t>deponijo</t>
  </si>
  <si>
    <t>Dobava in vgrajevanje nasipov iz naravno pridobljene mehke kamnine</t>
  </si>
  <si>
    <t>zasip kanalizacije</t>
  </si>
  <si>
    <t>21 324</t>
  </si>
  <si>
    <t>Ročni izkop zemljine v območju komunalnih vodov</t>
  </si>
  <si>
    <t>73 102</t>
  </si>
  <si>
    <t xml:space="preserve">Podaljšanje oduha iz kletnega dela, skupaj z </t>
  </si>
  <si>
    <t>demontažo in dograditvijo cevi fi 125 mm</t>
  </si>
  <si>
    <t>ter vsemi potrebnimi deli in montažo</t>
  </si>
  <si>
    <t>DDV 22%</t>
  </si>
  <si>
    <t xml:space="preserve">  </t>
  </si>
  <si>
    <t>REKAPITULACIJA</t>
  </si>
  <si>
    <t>A.</t>
  </si>
  <si>
    <t>REKAPITULACIJA GRADBENA DELA</t>
  </si>
  <si>
    <t>B.</t>
  </si>
  <si>
    <t>REKAPITULACIJA CESTNA RAZSVETLJAVA - ELEKTRO DELA</t>
  </si>
  <si>
    <t>22% DDV</t>
  </si>
  <si>
    <t xml:space="preserve">SKUPAJ </t>
  </si>
  <si>
    <t>Šifra</t>
  </si>
  <si>
    <t>Opis dela</t>
  </si>
  <si>
    <t>Enota mere</t>
  </si>
  <si>
    <t>Količina</t>
  </si>
  <si>
    <t>Cena</t>
  </si>
  <si>
    <t>Skupaj</t>
  </si>
  <si>
    <t xml:space="preserve">A. </t>
  </si>
  <si>
    <t>GRADBENA DELA</t>
  </si>
  <si>
    <t>1.0.</t>
  </si>
  <si>
    <t>1.1.</t>
  </si>
  <si>
    <t>Trasiranje trase kabelskega kabla oz. kabelske kanalizacije 
z označevanjem v naselju ali ovirami:</t>
  </si>
  <si>
    <t xml:space="preserve">Pripravljalna dela na gradbišču
</t>
  </si>
  <si>
    <t xml:space="preserve">Obeleženje in zakoličba trase obstoječih in projektiranih telefonskih in energetskih kablov, vodovoda ter kanalizacije in drugih komunalnih vodov ter označbe križanj:
</t>
  </si>
  <si>
    <t>SKUPAJ GEODETSKA DELA</t>
  </si>
  <si>
    <t>SKUPAJ PREDDELA</t>
  </si>
  <si>
    <t>2.0.</t>
  </si>
  <si>
    <t>2.1.</t>
  </si>
  <si>
    <t>Strojni izkop kabelskega jarka globine 1.0m in širine 0.4m, odvoz odvečenega materiala na deponijo do 20km</t>
  </si>
  <si>
    <t>m³</t>
  </si>
  <si>
    <t>Strojni izkop izkop jame za kabelske jaške, odvoz odvečenega materiala na deponijo do 20km, v zemljišču III., IV. do V. Kategorije</t>
  </si>
  <si>
    <t>Strojni izkop za temelje OJR in svetilk, odvoz odvečenega materiala na deponijo do 20km, v zemljišču III., IV. do V. Kategorije</t>
  </si>
  <si>
    <t>SKUPAJ IZKOPI</t>
  </si>
  <si>
    <t>2.2.</t>
  </si>
  <si>
    <t>KABELSKA POSTELJICA, ZASIPI</t>
  </si>
  <si>
    <t>Izdelava kabelske posteljice dim. 0.2x0.4m s peskom granulacije 0-4mm z dobavo materiala</t>
  </si>
  <si>
    <t>Zasipi EKK in KJ po potrebi z ustreznimi peščenimi frakcijami z dobavo ter utrjevanje v slojih po 20cm, granulacije 0-4mm</t>
  </si>
  <si>
    <t>SKUPAJ KABELSKA POSTELJICA, ZASIPI</t>
  </si>
  <si>
    <t>SKUPAJ ZEMELJSKA DELA</t>
  </si>
  <si>
    <t>4.0.</t>
  </si>
  <si>
    <t>KABELSKA KANALIZACIJA IN JAŠKI</t>
  </si>
  <si>
    <t>4.1.</t>
  </si>
  <si>
    <t>KABELSKA KANALIZACIJA</t>
  </si>
  <si>
    <t xml:space="preserve">Dobava in polaganje cevi SFX EL-K Ø 75mm </t>
  </si>
  <si>
    <t>m</t>
  </si>
  <si>
    <t>SKUPAJ KABELSKA KANALIZACIJA</t>
  </si>
  <si>
    <t xml:space="preserve">SKUPAJ KABELSKA KANALIZACIJA IN JAŠKI </t>
  </si>
  <si>
    <t>5.0.</t>
  </si>
  <si>
    <t>GRADBENO OBRTNIŠKA DELA</t>
  </si>
  <si>
    <t>5.1.</t>
  </si>
  <si>
    <t>DELO S CEMENTNIM BETONOM</t>
  </si>
  <si>
    <t>SKUPAJ DELO S CEMENTNIM BETONOM</t>
  </si>
  <si>
    <t xml:space="preserve">SKUPAJ GRADBENO OBRTNIŠKA DELA </t>
  </si>
  <si>
    <t>CESTNA RAZSVETLJAVA ELEKTRO DELA</t>
  </si>
  <si>
    <t>6.1.</t>
  </si>
  <si>
    <t>ELEKTRO DELA</t>
  </si>
  <si>
    <t>Dobava in polaganje kabla NAYY-J  5x16mm²  v cev SFX EL-K Ø 110mm do razdelilcev  CR</t>
  </si>
  <si>
    <t>Vris kabelske kanalizacije JR v podzemni kataster</t>
  </si>
  <si>
    <t>kpl</t>
  </si>
  <si>
    <t>Dobava in montaža razdelilca v kandelabru z vgrajeno cevno varovalko 1X6A, za varovanje kabla do svetilke</t>
  </si>
  <si>
    <t>5.</t>
  </si>
  <si>
    <t xml:space="preserve">Dobava in vgadnja Fe/Zn 25x4mm ozemljitvenega traka s potrebnimi križnimi sponkami </t>
  </si>
  <si>
    <t>Dobava in montaža toplo cinkanih križnih sponk FeZn 60x60mm in izdelava križnih stikov</t>
  </si>
  <si>
    <t>Izdelava spojev z vijačenjem na kandelabre z vijakom M 10</t>
  </si>
  <si>
    <t>9.</t>
  </si>
  <si>
    <t>Dobava in vgradnja opozorilnega PVC traka napis elektrika</t>
  </si>
  <si>
    <t>SKUPAJ ELEKTRO DELA</t>
  </si>
  <si>
    <t>6.0.</t>
  </si>
  <si>
    <t>SKUPAJ CESTNA RAZSVETLJAVA ELEKTRO DELA</t>
  </si>
  <si>
    <t>SKUPAJ GRADBENA DELA</t>
  </si>
  <si>
    <t>Dobava in izdelava nevezane nosilne plasti enakomernega zrnatega</t>
  </si>
  <si>
    <t>betona AC 16 surf B70/100 A4</t>
  </si>
  <si>
    <t>v debelini 7,0 cm (vozišče in parkirišče)</t>
  </si>
  <si>
    <t>PVC 250</t>
  </si>
  <si>
    <t>Izdelava pokrova iz litega železa za 400 kN/m2</t>
  </si>
  <si>
    <t>0,8 do 1,5 m z obbetoniranjem cevi</t>
  </si>
  <si>
    <t>35 999</t>
  </si>
  <si>
    <t xml:space="preserve">Popravilo cokla fasade na mestu kjer se izvajajo dela zaradi  </t>
  </si>
  <si>
    <t>popravilo zaključnega ometa colkla fasade</t>
  </si>
  <si>
    <t xml:space="preserve">višinske korekcije, v pasu v povprečni višini 25 cm </t>
  </si>
  <si>
    <t xml:space="preserve">skupaj z barvanjem cokla do višine 0,80 m v sivi </t>
  </si>
  <si>
    <t>(enaki kot je obstoječa)</t>
  </si>
  <si>
    <t>širine 200  mm - litoželezna dežna rešetka</t>
  </si>
  <si>
    <t>dolžina dežne rešetke 6,0 m</t>
  </si>
  <si>
    <t xml:space="preserve"> - fi 600  mm</t>
  </si>
  <si>
    <t>Dobava in izdelava linijskega požiralnika s kaneleto in peskolovom s</t>
  </si>
  <si>
    <t>standardno LTŽ dežno rešetko nosilnosti 400 kN/m2</t>
  </si>
  <si>
    <t>CESTNA RAZSVETLJAVA</t>
  </si>
  <si>
    <t>SKUPNA REKAPITULACIJA DEL</t>
  </si>
  <si>
    <t>POPIS DEL - ZUNANJA UREDITEV</t>
  </si>
  <si>
    <t>Humuziranje brežin brez valjanja s setvijo travnega semena</t>
  </si>
  <si>
    <r>
      <t xml:space="preserve">krožnega prereza </t>
    </r>
    <r>
      <rPr>
        <sz val="10"/>
        <rFont val="Arial CE"/>
        <family val="0"/>
      </rPr>
      <t xml:space="preserve">fi 50 cm globine do 1,5 m, </t>
    </r>
  </si>
  <si>
    <t>69</t>
  </si>
  <si>
    <t>OSTALA OPREMA</t>
  </si>
  <si>
    <t>69 101</t>
  </si>
  <si>
    <t xml:space="preserve">Dobava in montaža panelne ograje, višine 140 cm. Ograja je </t>
  </si>
  <si>
    <t>izvedena iz cinkane jeklene žice, barvana s prašnim lakom v</t>
  </si>
  <si>
    <t>zeleni barvi, dolžine panelov do 250 cm. V ceni so upoštevani</t>
  </si>
  <si>
    <t xml:space="preserve">ograje skupaj s zemelji. </t>
  </si>
  <si>
    <t>kot npr. ograja Kočevar</t>
  </si>
  <si>
    <t>Prestavitev obstoječega droga cestne razsvetljave višine 7,0 m</t>
  </si>
  <si>
    <t xml:space="preserve">Ponovna montaža odstranjene cestne svetilke iz območja državne ceste na prestavljen drog na parkirišču ob osnovni šoli. </t>
  </si>
  <si>
    <t>Izdelava betonskega temelja za 6m kandelaber premera 80 cm in globine 100 cm, s štirimi sidrnimi vijaki M 24x 1m ter 2x SFX EL-K cevjo Ø75mm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</si>
</sst>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/\ m/"/>
    <numFmt numFmtId="191" formatCode="#,##0.00\ _S_I_T;[Red]#,##0.00\ _S_I_T"/>
    <numFmt numFmtId="192" formatCode="0."/>
    <numFmt numFmtId="193" formatCode="#,##0.00\ [$€-1]"/>
    <numFmt numFmtId="194" formatCode="#,##0\ [$€-1]"/>
    <numFmt numFmtId="195" formatCode="0.0"/>
    <numFmt numFmtId="196" formatCode="_-* #,##0_-;\-* #,##0_-;_-* &quot;-&quot;??_-;_-@_-"/>
    <numFmt numFmtId="197" formatCode="0_)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0"/>
    </font>
    <font>
      <sz val="10"/>
      <name val="Symbol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color indexed="8"/>
      <name val="SSPalatino"/>
      <family val="0"/>
    </font>
    <font>
      <b/>
      <sz val="10"/>
      <name val="SSPalatino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40" fillId="22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0" fontId="1" fillId="0" borderId="0" xfId="0" applyFont="1" applyFill="1" applyAlignment="1">
      <alignment/>
    </xf>
    <xf numFmtId="190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190" fontId="0" fillId="0" borderId="0" xfId="0" applyNumberFormat="1" applyFill="1" applyAlignment="1">
      <alignment horizontal="left"/>
    </xf>
    <xf numFmtId="19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left"/>
    </xf>
    <xf numFmtId="9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90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49" fontId="8" fillId="0" borderId="0" xfId="42" applyNumberFormat="1" applyFont="1" applyFill="1" applyAlignment="1">
      <alignment horizontal="right"/>
      <protection/>
    </xf>
    <xf numFmtId="1" fontId="8" fillId="0" borderId="0" xfId="42" applyNumberFormat="1" applyFont="1" applyFill="1" applyAlignment="1">
      <alignment horizontal="right" vertical="top"/>
      <protection/>
    </xf>
    <xf numFmtId="0" fontId="9" fillId="0" borderId="0" xfId="0" applyFont="1" applyFill="1" applyAlignment="1">
      <alignment vertical="top"/>
    </xf>
    <xf numFmtId="2" fontId="10" fillId="0" borderId="0" xfId="0" applyNumberFormat="1" applyFont="1" applyFill="1" applyAlignment="1">
      <alignment horizontal="left" vertical="top"/>
    </xf>
    <xf numFmtId="4" fontId="8" fillId="0" borderId="0" xfId="0" applyNumberFormat="1" applyFont="1" applyFill="1" applyAlignment="1">
      <alignment vertical="top"/>
    </xf>
    <xf numFmtId="193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/>
    </xf>
    <xf numFmtId="0" fontId="10" fillId="0" borderId="0" xfId="42" applyFont="1" applyFill="1" applyAlignment="1">
      <alignment/>
      <protection/>
    </xf>
    <xf numFmtId="193" fontId="8" fillId="0" borderId="0" xfId="0" applyNumberFormat="1" applyFont="1" applyFill="1" applyAlignment="1">
      <alignment/>
    </xf>
    <xf numFmtId="0" fontId="11" fillId="0" borderId="0" xfId="0" applyFont="1" applyFill="1" applyAlignment="1">
      <alignment vertical="top"/>
    </xf>
    <xf numFmtId="2" fontId="10" fillId="0" borderId="0" xfId="42" applyNumberFormat="1" applyFont="1" applyFill="1" applyAlignment="1">
      <alignment horizontal="left" vertical="top"/>
      <protection/>
    </xf>
    <xf numFmtId="194" fontId="8" fillId="0" borderId="0" xfId="0" applyNumberFormat="1" applyFont="1" applyFill="1" applyAlignment="1">
      <alignment vertical="top"/>
    </xf>
    <xf numFmtId="2" fontId="9" fillId="0" borderId="0" xfId="42" applyNumberFormat="1" applyFont="1" applyFill="1" applyAlignment="1">
      <alignment horizontal="left" vertical="top"/>
      <protection/>
    </xf>
    <xf numFmtId="0" fontId="10" fillId="0" borderId="0" xfId="42" applyFont="1" applyFill="1" applyAlignment="1">
      <alignment vertical="top"/>
      <protection/>
    </xf>
    <xf numFmtId="4" fontId="8" fillId="0" borderId="0" xfId="42" applyNumberFormat="1" applyFont="1" applyFill="1" applyAlignment="1">
      <alignment vertical="top"/>
      <protection/>
    </xf>
    <xf numFmtId="194" fontId="8" fillId="0" borderId="0" xfId="42" applyNumberFormat="1" applyFont="1" applyFill="1" applyAlignment="1">
      <alignment vertical="top"/>
      <protection/>
    </xf>
    <xf numFmtId="193" fontId="8" fillId="0" borderId="0" xfId="42" applyNumberFormat="1" applyFont="1" applyFill="1" applyAlignment="1">
      <alignment vertical="top"/>
      <protection/>
    </xf>
    <xf numFmtId="193" fontId="8" fillId="0" borderId="0" xfId="42" applyNumberFormat="1" applyFont="1" applyFill="1" applyAlignment="1">
      <alignment/>
      <protection/>
    </xf>
    <xf numFmtId="2" fontId="10" fillId="0" borderId="0" xfId="0" applyNumberFormat="1" applyFont="1" applyFill="1" applyAlignment="1">
      <alignment horizontal="left" vertical="top"/>
    </xf>
    <xf numFmtId="49" fontId="8" fillId="0" borderId="0" xfId="42" applyNumberFormat="1" applyFont="1" applyFill="1" applyAlignment="1">
      <alignment horizontal="left" vertical="top" wrapText="1"/>
      <protection/>
    </xf>
    <xf numFmtId="4" fontId="8" fillId="0" borderId="0" xfId="42" applyNumberFormat="1" applyFont="1" applyFill="1" applyAlignment="1">
      <alignment horizontal="left" vertical="top" wrapText="1"/>
      <protection/>
    </xf>
    <xf numFmtId="2" fontId="8" fillId="0" borderId="0" xfId="42" applyNumberFormat="1" applyFont="1" applyFill="1" applyAlignment="1">
      <alignment vertical="top"/>
      <protection/>
    </xf>
    <xf numFmtId="0" fontId="10" fillId="0" borderId="0" xfId="42" applyFont="1" applyFill="1">
      <alignment/>
      <protection/>
    </xf>
    <xf numFmtId="193" fontId="8" fillId="0" borderId="0" xfId="42" applyNumberFormat="1" applyFont="1" applyFill="1">
      <alignment/>
      <protection/>
    </xf>
    <xf numFmtId="4" fontId="10" fillId="0" borderId="0" xfId="42" applyNumberFormat="1" applyFont="1" applyFill="1" applyAlignment="1">
      <alignment vertical="top"/>
      <protection/>
    </xf>
    <xf numFmtId="2" fontId="10" fillId="0" borderId="0" xfId="42" applyNumberFormat="1" applyFont="1" applyFill="1" applyAlignment="1">
      <alignment vertical="top"/>
      <protection/>
    </xf>
    <xf numFmtId="194" fontId="10" fillId="0" borderId="0" xfId="42" applyNumberFormat="1" applyFont="1" applyFill="1" applyAlignment="1">
      <alignment vertical="top"/>
      <protection/>
    </xf>
    <xf numFmtId="193" fontId="10" fillId="0" borderId="0" xfId="42" applyNumberFormat="1" applyFont="1" applyFill="1" applyAlignment="1">
      <alignment vertical="top"/>
      <protection/>
    </xf>
    <xf numFmtId="193" fontId="10" fillId="0" borderId="0" xfId="42" applyNumberFormat="1" applyFont="1" applyFill="1">
      <alignment/>
      <protection/>
    </xf>
    <xf numFmtId="4" fontId="10" fillId="0" borderId="0" xfId="42" applyNumberFormat="1" applyFont="1" applyFill="1" applyAlignment="1">
      <alignment horizontal="left" vertical="top" wrapText="1"/>
      <protection/>
    </xf>
    <xf numFmtId="0" fontId="10" fillId="0" borderId="0" xfId="41" applyFont="1" applyFill="1">
      <alignment/>
      <protection/>
    </xf>
    <xf numFmtId="193" fontId="10" fillId="0" borderId="0" xfId="41" applyNumberFormat="1" applyFont="1" applyFill="1">
      <alignment/>
      <protection/>
    </xf>
    <xf numFmtId="49" fontId="8" fillId="0" borderId="0" xfId="42" applyNumberFormat="1" applyFont="1" applyFill="1" applyAlignment="1">
      <alignment horizontal="left" vertical="center" wrapText="1"/>
      <protection/>
    </xf>
    <xf numFmtId="4" fontId="10" fillId="0" borderId="0" xfId="42" applyNumberFormat="1" applyFont="1" applyFill="1" applyAlignment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10" fillId="0" borderId="0" xfId="41" applyFont="1" applyFill="1" applyAlignment="1">
      <alignment vertical="center"/>
      <protection/>
    </xf>
    <xf numFmtId="193" fontId="10" fillId="0" borderId="0" xfId="41" applyNumberFormat="1" applyFont="1" applyFill="1" applyAlignment="1">
      <alignment vertical="center"/>
      <protection/>
    </xf>
    <xf numFmtId="193" fontId="10" fillId="0" borderId="0" xfId="42" applyNumberFormat="1" applyFont="1" applyFill="1" applyAlignment="1">
      <alignment vertical="center"/>
      <protection/>
    </xf>
    <xf numFmtId="4" fontId="10" fillId="0" borderId="0" xfId="42" applyNumberFormat="1" applyFont="1" applyFill="1" applyAlignment="1">
      <alignment vertical="center"/>
      <protection/>
    </xf>
    <xf numFmtId="4" fontId="10" fillId="0" borderId="12" xfId="42" applyNumberFormat="1" applyFont="1" applyFill="1" applyBorder="1" applyAlignment="1">
      <alignment horizontal="left" vertical="top" wrapText="1"/>
      <protection/>
    </xf>
    <xf numFmtId="4" fontId="10" fillId="0" borderId="13" xfId="42" applyNumberFormat="1" applyFont="1" applyFill="1" applyBorder="1" applyAlignment="1">
      <alignment horizontal="left" vertical="top" wrapText="1"/>
      <protection/>
    </xf>
    <xf numFmtId="2" fontId="10" fillId="0" borderId="13" xfId="42" applyNumberFormat="1" applyFont="1" applyFill="1" applyBorder="1" applyAlignment="1">
      <alignment vertical="top"/>
      <protection/>
    </xf>
    <xf numFmtId="4" fontId="10" fillId="0" borderId="13" xfId="42" applyNumberFormat="1" applyFont="1" applyFill="1" applyBorder="1" applyAlignment="1">
      <alignment vertical="top"/>
      <protection/>
    </xf>
    <xf numFmtId="194" fontId="10" fillId="0" borderId="13" xfId="42" applyNumberFormat="1" applyFont="1" applyFill="1" applyBorder="1" applyAlignment="1">
      <alignment vertical="top"/>
      <protection/>
    </xf>
    <xf numFmtId="2" fontId="10" fillId="0" borderId="0" xfId="42" applyNumberFormat="1" applyFont="1" applyFill="1">
      <alignment/>
      <protection/>
    </xf>
    <xf numFmtId="193" fontId="10" fillId="0" borderId="14" xfId="42" applyNumberFormat="1" applyFont="1" applyFill="1" applyBorder="1">
      <alignment/>
      <protection/>
    </xf>
    <xf numFmtId="194" fontId="8" fillId="0" borderId="0" xfId="42" applyNumberFormat="1" applyFont="1" applyFill="1" applyAlignment="1">
      <alignment horizontal="left" vertical="top"/>
      <protection/>
    </xf>
    <xf numFmtId="0" fontId="13" fillId="0" borderId="0" xfId="0" applyFont="1" applyFill="1" applyAlignment="1">
      <alignment horizontal="left" vertical="top"/>
    </xf>
    <xf numFmtId="194" fontId="8" fillId="0" borderId="0" xfId="42" applyNumberFormat="1" applyFont="1" applyFill="1" applyAlignment="1">
      <alignment horizontal="left" vertical="top" wrapText="1"/>
      <protection/>
    </xf>
    <xf numFmtId="194" fontId="8" fillId="0" borderId="0" xfId="42" applyNumberFormat="1" applyFont="1" applyFill="1" applyBorder="1" applyAlignment="1">
      <alignment horizontal="left" vertical="top"/>
      <protection/>
    </xf>
    <xf numFmtId="0" fontId="13" fillId="0" borderId="0" xfId="0" applyFont="1" applyFill="1" applyBorder="1" applyAlignment="1">
      <alignment horizontal="left" vertical="top"/>
    </xf>
    <xf numFmtId="0" fontId="8" fillId="0" borderId="0" xfId="42" applyFont="1" applyFill="1">
      <alignment/>
      <protection/>
    </xf>
    <xf numFmtId="194" fontId="8" fillId="0" borderId="0" xfId="42" applyNumberFormat="1" applyFont="1" applyFill="1" applyBorder="1" applyAlignment="1">
      <alignment horizontal="left" vertical="top" wrapText="1"/>
      <protection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8" fillId="0" borderId="0" xfId="42" applyNumberFormat="1" applyFont="1" applyFill="1" applyAlignment="1">
      <alignment vertical="top" wrapText="1"/>
      <protection/>
    </xf>
    <xf numFmtId="0" fontId="8" fillId="0" borderId="0" xfId="42" applyFont="1" applyFill="1" applyAlignment="1">
      <alignment horizontal="left" vertical="top"/>
      <protection/>
    </xf>
    <xf numFmtId="0" fontId="8" fillId="0" borderId="0" xfId="42" applyFont="1" applyFill="1" applyAlignment="1">
      <alignment horizontal="left" vertical="top" wrapText="1"/>
      <protection/>
    </xf>
    <xf numFmtId="0" fontId="8" fillId="0" borderId="15" xfId="43" applyFont="1" applyFill="1" applyBorder="1" applyAlignment="1">
      <alignment horizontal="center" vertical="center"/>
      <protection/>
    </xf>
    <xf numFmtId="0" fontId="10" fillId="0" borderId="15" xfId="43" applyFont="1" applyFill="1" applyBorder="1" applyAlignment="1">
      <alignment horizontal="center" vertical="top"/>
      <protection/>
    </xf>
    <xf numFmtId="0" fontId="10" fillId="0" borderId="15" xfId="43" applyFont="1" applyFill="1" applyBorder="1" applyAlignment="1">
      <alignment horizontal="center" vertical="top" wrapText="1"/>
      <protection/>
    </xf>
    <xf numFmtId="2" fontId="10" fillId="0" borderId="15" xfId="43" applyNumberFormat="1" applyFont="1" applyFill="1" applyBorder="1" applyAlignment="1">
      <alignment horizontal="center" vertical="top"/>
      <protection/>
    </xf>
    <xf numFmtId="195" fontId="10" fillId="0" borderId="15" xfId="43" applyNumberFormat="1" applyFont="1" applyFill="1" applyBorder="1" applyAlignment="1">
      <alignment horizontal="center" vertical="top"/>
      <protection/>
    </xf>
    <xf numFmtId="180" fontId="10" fillId="0" borderId="15" xfId="6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49" fontId="10" fillId="0" borderId="0" xfId="42" applyNumberFormat="1" applyFont="1" applyFill="1" applyAlignment="1">
      <alignment horizontal="left" vertical="top" wrapText="1"/>
      <protection/>
    </xf>
    <xf numFmtId="4" fontId="10" fillId="0" borderId="0" xfId="42" applyNumberFormat="1" applyFont="1" applyFill="1" applyAlignment="1">
      <alignment horizontal="left" vertical="top" wrapText="1"/>
      <protection/>
    </xf>
    <xf numFmtId="2" fontId="10" fillId="0" borderId="0" xfId="42" applyNumberFormat="1" applyFont="1" applyFill="1" applyAlignment="1">
      <alignment vertical="top"/>
      <protection/>
    </xf>
    <xf numFmtId="4" fontId="10" fillId="0" borderId="0" xfId="42" applyNumberFormat="1" applyFont="1" applyFill="1" applyAlignment="1">
      <alignment vertical="top"/>
      <protection/>
    </xf>
    <xf numFmtId="194" fontId="10" fillId="0" borderId="0" xfId="42" applyNumberFormat="1" applyFont="1" applyFill="1" applyAlignment="1">
      <alignment vertical="top"/>
      <protection/>
    </xf>
    <xf numFmtId="0" fontId="10" fillId="0" borderId="0" xfId="42" applyFont="1" applyFill="1">
      <alignment/>
      <protection/>
    </xf>
    <xf numFmtId="0" fontId="10" fillId="0" borderId="0" xfId="41" applyFont="1" applyFill="1">
      <alignment/>
      <protection/>
    </xf>
    <xf numFmtId="193" fontId="10" fillId="0" borderId="0" xfId="42" applyNumberFormat="1" applyFont="1" applyFill="1">
      <alignment/>
      <protection/>
    </xf>
    <xf numFmtId="49" fontId="10" fillId="0" borderId="0" xfId="41" applyNumberFormat="1" applyFont="1" applyFill="1">
      <alignment/>
      <protection/>
    </xf>
    <xf numFmtId="0" fontId="10" fillId="0" borderId="0" xfId="41" applyFont="1" applyFill="1" applyAlignment="1">
      <alignment vertical="top"/>
      <protection/>
    </xf>
    <xf numFmtId="2" fontId="10" fillId="0" borderId="0" xfId="41" applyNumberFormat="1" applyFont="1" applyFill="1" applyAlignment="1">
      <alignment vertical="top"/>
      <protection/>
    </xf>
    <xf numFmtId="194" fontId="10" fillId="0" borderId="0" xfId="41" applyNumberFormat="1" applyFont="1" applyFill="1" applyAlignment="1">
      <alignment vertical="top"/>
      <protection/>
    </xf>
    <xf numFmtId="193" fontId="10" fillId="0" borderId="0" xfId="41" applyNumberFormat="1" applyFont="1" applyFill="1" applyAlignment="1">
      <alignment vertical="top"/>
      <protection/>
    </xf>
    <xf numFmtId="49" fontId="8" fillId="0" borderId="0" xfId="42" applyNumberFormat="1" applyFont="1" applyFill="1" applyAlignment="1">
      <alignment horizontal="center" vertical="top" wrapText="1"/>
      <protection/>
    </xf>
    <xf numFmtId="0" fontId="8" fillId="0" borderId="0" xfId="41" applyFont="1" applyFill="1" applyAlignment="1">
      <alignment vertical="top" wrapText="1"/>
      <protection/>
    </xf>
    <xf numFmtId="0" fontId="8" fillId="0" borderId="0" xfId="41" applyFont="1" applyFill="1" applyAlignment="1">
      <alignment horizontal="right" vertical="top" wrapText="1"/>
      <protection/>
    </xf>
    <xf numFmtId="2" fontId="8" fillId="0" borderId="0" xfId="42" applyNumberFormat="1" applyFont="1" applyFill="1" applyBorder="1" applyAlignment="1">
      <alignment vertical="top"/>
      <protection/>
    </xf>
    <xf numFmtId="193" fontId="8" fillId="0" borderId="0" xfId="42" applyNumberFormat="1" applyFont="1" applyFill="1" applyBorder="1" applyAlignment="1" applyProtection="1">
      <alignment vertical="top"/>
      <protection locked="0"/>
    </xf>
    <xf numFmtId="49" fontId="8" fillId="0" borderId="0" xfId="41" applyNumberFormat="1" applyFont="1" applyFill="1" applyAlignment="1">
      <alignment horizontal="center"/>
      <protection/>
    </xf>
    <xf numFmtId="2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49" fontId="8" fillId="0" borderId="0" xfId="41" applyNumberFormat="1" applyFont="1" applyFill="1" applyAlignment="1">
      <alignment horizontal="center" vertical="top"/>
      <protection/>
    </xf>
    <xf numFmtId="4" fontId="8" fillId="0" borderId="0" xfId="45" applyNumberFormat="1" applyFont="1" applyFill="1" applyBorder="1" applyAlignment="1" applyProtection="1">
      <alignment horizontal="justify" vertical="top" wrapText="1"/>
      <protection/>
    </xf>
    <xf numFmtId="0" fontId="8" fillId="0" borderId="0" xfId="41" applyFont="1" applyFill="1">
      <alignment/>
      <protection/>
    </xf>
    <xf numFmtId="0" fontId="8" fillId="0" borderId="0" xfId="42" applyFont="1" applyFill="1" applyAlignment="1">
      <alignment horizontal="left" vertical="top" wrapText="1"/>
      <protection/>
    </xf>
    <xf numFmtId="0" fontId="10" fillId="0" borderId="0" xfId="41" applyFont="1" applyFill="1" applyBorder="1" applyAlignment="1" applyProtection="1">
      <alignment vertical="top"/>
      <protection locked="0"/>
    </xf>
    <xf numFmtId="0" fontId="10" fillId="0" borderId="0" xfId="41" applyFont="1" applyFill="1" applyBorder="1">
      <alignment/>
      <protection/>
    </xf>
    <xf numFmtId="0" fontId="8" fillId="0" borderId="0" xfId="41" applyFont="1" applyFill="1" applyBorder="1">
      <alignment/>
      <protection/>
    </xf>
    <xf numFmtId="0" fontId="8" fillId="0" borderId="0" xfId="41" applyFont="1" applyFill="1" applyAlignment="1">
      <alignment horizontal="right" vertical="top" wrapText="1"/>
      <protection/>
    </xf>
    <xf numFmtId="2" fontId="8" fillId="0" borderId="0" xfId="42" applyNumberFormat="1" applyFont="1" applyFill="1" applyBorder="1" applyAlignment="1">
      <alignment vertical="top"/>
      <protection/>
    </xf>
    <xf numFmtId="0" fontId="8" fillId="0" borderId="0" xfId="41" applyFont="1" applyFill="1" applyAlignment="1">
      <alignment vertical="top"/>
      <protection/>
    </xf>
    <xf numFmtId="193" fontId="8" fillId="0" borderId="0" xfId="42" applyNumberFormat="1" applyFont="1" applyFill="1" applyBorder="1" applyAlignment="1" applyProtection="1">
      <alignment vertical="top"/>
      <protection locked="0"/>
    </xf>
    <xf numFmtId="0" fontId="8" fillId="0" borderId="0" xfId="41" applyFont="1" applyFill="1">
      <alignment/>
      <protection/>
    </xf>
    <xf numFmtId="193" fontId="8" fillId="0" borderId="0" xfId="41" applyNumberFormat="1" applyFont="1" applyFill="1">
      <alignment/>
      <protection/>
    </xf>
    <xf numFmtId="49" fontId="8" fillId="0" borderId="0" xfId="41" applyNumberFormat="1" applyFont="1" applyFill="1">
      <alignment/>
      <protection/>
    </xf>
    <xf numFmtId="0" fontId="8" fillId="0" borderId="0" xfId="42" applyFont="1" applyFill="1" applyAlignment="1">
      <alignment horizontal="right" vertical="top" wrapText="1"/>
      <protection/>
    </xf>
    <xf numFmtId="2" fontId="8" fillId="0" borderId="0" xfId="41" applyNumberFormat="1" applyFont="1" applyFill="1" applyAlignment="1">
      <alignment horizontal="right" vertical="top"/>
      <protection/>
    </xf>
    <xf numFmtId="0" fontId="8" fillId="0" borderId="0" xfId="41" applyFont="1" applyFill="1" applyAlignment="1">
      <alignment vertical="top"/>
      <protection/>
    </xf>
    <xf numFmtId="194" fontId="8" fillId="0" borderId="0" xfId="42" applyNumberFormat="1" applyFont="1" applyFill="1" applyAlignment="1" applyProtection="1">
      <alignment vertical="top"/>
      <protection locked="0"/>
    </xf>
    <xf numFmtId="193" fontId="8" fillId="0" borderId="0" xfId="41" applyNumberFormat="1" applyFont="1" applyFill="1">
      <alignment/>
      <protection/>
    </xf>
    <xf numFmtId="0" fontId="10" fillId="0" borderId="0" xfId="41" applyFont="1" applyFill="1" applyAlignment="1">
      <alignment vertical="top"/>
      <protection/>
    </xf>
    <xf numFmtId="0" fontId="10" fillId="0" borderId="0" xfId="42" applyFont="1" applyFill="1" applyAlignment="1">
      <alignment horizontal="right" vertical="top" wrapText="1"/>
      <protection/>
    </xf>
    <xf numFmtId="2" fontId="10" fillId="0" borderId="0" xfId="42" applyNumberFormat="1" applyFont="1" applyFill="1" applyAlignment="1">
      <alignment horizontal="right" vertical="top"/>
      <protection/>
    </xf>
    <xf numFmtId="194" fontId="10" fillId="0" borderId="0" xfId="42" applyNumberFormat="1" applyFont="1" applyFill="1" applyAlignment="1" applyProtection="1">
      <alignment vertical="top"/>
      <protection locked="0"/>
    </xf>
    <xf numFmtId="4" fontId="10" fillId="0" borderId="0" xfId="42" applyNumberFormat="1" applyFont="1" applyFill="1">
      <alignment/>
      <protection/>
    </xf>
    <xf numFmtId="193" fontId="10" fillId="0" borderId="0" xfId="41" applyNumberFormat="1" applyFont="1" applyFill="1">
      <alignment/>
      <protection/>
    </xf>
    <xf numFmtId="49" fontId="8" fillId="0" borderId="0" xfId="41" applyNumberFormat="1" applyFont="1" applyFill="1" applyAlignment="1">
      <alignment vertical="top"/>
      <protection/>
    </xf>
    <xf numFmtId="2" fontId="8" fillId="0" borderId="0" xfId="42" applyNumberFormat="1" applyFont="1" applyFill="1" applyBorder="1" applyAlignment="1">
      <alignment horizontal="right" vertical="top"/>
      <protection/>
    </xf>
    <xf numFmtId="0" fontId="10" fillId="0" borderId="0" xfId="42" applyFont="1" applyFill="1" applyAlignment="1">
      <alignment horizontal="right" vertical="top" wrapText="1"/>
      <protection/>
    </xf>
    <xf numFmtId="2" fontId="10" fillId="0" borderId="0" xfId="42" applyNumberFormat="1" applyFont="1" applyFill="1" applyAlignment="1">
      <alignment horizontal="right" vertical="top"/>
      <protection/>
    </xf>
    <xf numFmtId="194" fontId="10" fillId="0" borderId="0" xfId="42" applyNumberFormat="1" applyFont="1" applyFill="1" applyAlignment="1" applyProtection="1">
      <alignment vertical="top"/>
      <protection locked="0"/>
    </xf>
    <xf numFmtId="4" fontId="10" fillId="0" borderId="0" xfId="42" applyNumberFormat="1" applyFont="1" applyFill="1">
      <alignment/>
      <protection/>
    </xf>
    <xf numFmtId="49" fontId="10" fillId="0" borderId="12" xfId="42" applyNumberFormat="1" applyFont="1" applyFill="1" applyBorder="1" applyAlignment="1">
      <alignment horizontal="left" vertical="top" wrapText="1"/>
      <protection/>
    </xf>
    <xf numFmtId="4" fontId="10" fillId="0" borderId="13" xfId="42" applyNumberFormat="1" applyFont="1" applyFill="1" applyBorder="1" applyAlignment="1">
      <alignment horizontal="left" vertical="top" wrapText="1"/>
      <protection/>
    </xf>
    <xf numFmtId="2" fontId="10" fillId="0" borderId="13" xfId="42" applyNumberFormat="1" applyFont="1" applyFill="1" applyBorder="1" applyAlignment="1">
      <alignment vertical="top"/>
      <protection/>
    </xf>
    <xf numFmtId="4" fontId="10" fillId="0" borderId="13" xfId="42" applyNumberFormat="1" applyFont="1" applyFill="1" applyBorder="1" applyAlignment="1">
      <alignment vertical="top"/>
      <protection/>
    </xf>
    <xf numFmtId="194" fontId="10" fillId="0" borderId="13" xfId="42" applyNumberFormat="1" applyFont="1" applyFill="1" applyBorder="1" applyAlignment="1" applyProtection="1">
      <alignment vertical="top"/>
      <protection locked="0"/>
    </xf>
    <xf numFmtId="196" fontId="8" fillId="0" borderId="0" xfId="63" applyNumberFormat="1" applyFont="1" applyFill="1" applyAlignment="1" applyProtection="1">
      <alignment horizontal="right" vertical="top"/>
      <protection/>
    </xf>
    <xf numFmtId="2" fontId="8" fillId="0" borderId="0" xfId="63" applyNumberFormat="1" applyFont="1" applyFill="1" applyAlignment="1" applyProtection="1">
      <alignment horizontal="right" vertical="top"/>
      <protection/>
    </xf>
    <xf numFmtId="49" fontId="8" fillId="0" borderId="0" xfId="41" applyNumberFormat="1" applyFont="1" applyFill="1" applyAlignment="1">
      <alignment horizontal="right" vertical="top"/>
      <protection/>
    </xf>
    <xf numFmtId="49" fontId="10" fillId="0" borderId="0" xfId="41" applyNumberFormat="1" applyFont="1" applyFill="1" applyAlignment="1">
      <alignment horizontal="left"/>
      <protection/>
    </xf>
    <xf numFmtId="49" fontId="8" fillId="0" borderId="0" xfId="41" applyNumberFormat="1" applyFont="1" applyFill="1" applyAlignment="1">
      <alignment horizontal="right"/>
      <protection/>
    </xf>
    <xf numFmtId="2" fontId="10" fillId="0" borderId="0" xfId="41" applyNumberFormat="1" applyFont="1" applyFill="1" applyAlignment="1">
      <alignment horizontal="right" vertical="top"/>
      <protection/>
    </xf>
    <xf numFmtId="194" fontId="10" fillId="0" borderId="0" xfId="41" applyNumberFormat="1" applyFont="1" applyFill="1" applyAlignment="1" applyProtection="1">
      <alignment vertical="top"/>
      <protection locked="0"/>
    </xf>
    <xf numFmtId="0" fontId="8" fillId="0" borderId="0" xfId="41" applyFont="1" applyFill="1" applyAlignment="1" quotePrefix="1">
      <alignment vertical="top" wrapText="1"/>
      <protection/>
    </xf>
    <xf numFmtId="2" fontId="8" fillId="0" borderId="0" xfId="41" applyNumberFormat="1" applyFont="1" applyFill="1" applyAlignment="1">
      <alignment horizontal="right" vertical="top"/>
      <protection/>
    </xf>
    <xf numFmtId="0" fontId="10" fillId="0" borderId="13" xfId="41" applyFont="1" applyFill="1" applyBorder="1" applyAlignment="1">
      <alignment vertical="top"/>
      <protection/>
    </xf>
    <xf numFmtId="2" fontId="8" fillId="0" borderId="0" xfId="42" applyNumberFormat="1" applyFont="1" applyFill="1" applyBorder="1" applyAlignment="1">
      <alignment horizontal="right" vertical="top"/>
      <protection/>
    </xf>
    <xf numFmtId="2" fontId="10" fillId="0" borderId="0" xfId="41" applyNumberFormat="1" applyFont="1" applyFill="1" applyAlignment="1">
      <alignment vertical="top"/>
      <protection/>
    </xf>
    <xf numFmtId="194" fontId="10" fillId="0" borderId="0" xfId="41" applyNumberFormat="1" applyFont="1" applyFill="1" applyAlignment="1">
      <alignment vertical="top"/>
      <protection/>
    </xf>
    <xf numFmtId="2" fontId="8" fillId="0" borderId="0" xfId="42" applyNumberFormat="1" applyFont="1" applyFill="1" applyAlignment="1">
      <alignment horizontal="right" vertical="top"/>
      <protection/>
    </xf>
    <xf numFmtId="193" fontId="8" fillId="0" borderId="0" xfId="42" applyNumberFormat="1" applyFont="1" applyFill="1" applyAlignment="1" applyProtection="1">
      <alignment vertical="top"/>
      <protection locked="0"/>
    </xf>
    <xf numFmtId="49" fontId="10" fillId="0" borderId="0" xfId="42" applyNumberFormat="1" applyFont="1" applyFill="1" applyBorder="1" applyAlignment="1">
      <alignment horizontal="left" vertical="top" wrapText="1"/>
      <protection/>
    </xf>
    <xf numFmtId="0" fontId="10" fillId="0" borderId="0" xfId="41" applyFont="1" applyFill="1" applyBorder="1" applyAlignment="1">
      <alignment vertical="top"/>
      <protection/>
    </xf>
    <xf numFmtId="4" fontId="10" fillId="0" borderId="0" xfId="42" applyNumberFormat="1" applyFont="1" applyFill="1" applyBorder="1" applyAlignment="1">
      <alignment horizontal="left" vertical="top" wrapText="1"/>
      <protection/>
    </xf>
    <xf numFmtId="4" fontId="10" fillId="0" borderId="0" xfId="42" applyNumberFormat="1" applyFont="1" applyFill="1" applyBorder="1" applyAlignment="1">
      <alignment horizontal="left" vertical="top" wrapText="1"/>
      <protection/>
    </xf>
    <xf numFmtId="194" fontId="10" fillId="0" borderId="13" xfId="42" applyNumberFormat="1" applyFont="1" applyFill="1" applyBorder="1" applyAlignment="1">
      <alignment vertical="top"/>
      <protection/>
    </xf>
    <xf numFmtId="165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ill="1" applyBorder="1" applyAlignment="1">
      <alignment/>
    </xf>
    <xf numFmtId="165" fontId="10" fillId="0" borderId="16" xfId="42" applyNumberFormat="1" applyFont="1" applyFill="1" applyBorder="1" applyAlignment="1">
      <alignment vertical="top"/>
      <protection/>
    </xf>
    <xf numFmtId="165" fontId="10" fillId="0" borderId="0" xfId="42" applyNumberFormat="1" applyFont="1" applyFill="1" applyBorder="1" applyAlignment="1">
      <alignment vertical="top"/>
      <protection/>
    </xf>
    <xf numFmtId="165" fontId="10" fillId="0" borderId="0" xfId="42" applyNumberFormat="1" applyFont="1" applyFill="1" applyAlignment="1">
      <alignment vertical="top"/>
      <protection/>
    </xf>
    <xf numFmtId="165" fontId="8" fillId="0" borderId="0" xfId="42" applyNumberFormat="1" applyFont="1" applyFill="1" applyAlignment="1">
      <alignment vertical="top"/>
      <protection/>
    </xf>
    <xf numFmtId="165" fontId="13" fillId="0" borderId="0" xfId="0" applyNumberFormat="1" applyFont="1" applyFill="1" applyAlignment="1">
      <alignment horizontal="left" vertical="top"/>
    </xf>
    <xf numFmtId="165" fontId="8" fillId="0" borderId="0" xfId="42" applyNumberFormat="1" applyFont="1" applyFill="1" applyAlignment="1">
      <alignment horizontal="left" vertical="top" wrapText="1"/>
      <protection/>
    </xf>
    <xf numFmtId="165" fontId="13" fillId="0" borderId="0" xfId="0" applyNumberFormat="1" applyFont="1" applyFill="1" applyBorder="1" applyAlignment="1">
      <alignment horizontal="left" vertical="top"/>
    </xf>
    <xf numFmtId="165" fontId="13" fillId="0" borderId="0" xfId="0" applyNumberFormat="1" applyFont="1" applyFill="1" applyBorder="1" applyAlignment="1">
      <alignment horizontal="left" vertical="top" wrapText="1"/>
    </xf>
    <xf numFmtId="165" fontId="10" fillId="0" borderId="15" xfId="61" applyNumberFormat="1" applyFont="1" applyFill="1" applyBorder="1" applyAlignment="1">
      <alignment horizontal="center" vertical="top"/>
    </xf>
    <xf numFmtId="165" fontId="10" fillId="0" borderId="0" xfId="41" applyNumberFormat="1" applyFont="1" applyFill="1" applyAlignment="1">
      <alignment vertical="top"/>
      <protection/>
    </xf>
    <xf numFmtId="165" fontId="8" fillId="0" borderId="0" xfId="42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Fill="1" applyBorder="1" applyAlignment="1">
      <alignment horizontal="right" vertical="top"/>
    </xf>
    <xf numFmtId="165" fontId="8" fillId="0" borderId="0" xfId="42" applyNumberFormat="1" applyFont="1" applyFill="1" applyBorder="1" applyAlignment="1" applyProtection="1">
      <alignment vertical="top"/>
      <protection locked="0"/>
    </xf>
    <xf numFmtId="165" fontId="8" fillId="0" borderId="0" xfId="41" applyNumberFormat="1" applyFont="1" applyFill="1" applyAlignment="1">
      <alignment vertical="top"/>
      <protection/>
    </xf>
    <xf numFmtId="165" fontId="10" fillId="0" borderId="10" xfId="42" applyNumberFormat="1" applyFont="1" applyFill="1" applyBorder="1" applyAlignment="1">
      <alignment vertical="top"/>
      <protection/>
    </xf>
    <xf numFmtId="165" fontId="10" fillId="0" borderId="17" xfId="42" applyNumberFormat="1" applyFont="1" applyFill="1" applyBorder="1" applyAlignment="1">
      <alignment vertical="top"/>
      <protection/>
    </xf>
    <xf numFmtId="165" fontId="10" fillId="0" borderId="18" xfId="42" applyNumberFormat="1" applyFont="1" applyFill="1" applyBorder="1" applyAlignment="1">
      <alignment vertical="top"/>
      <protection/>
    </xf>
    <xf numFmtId="165" fontId="10" fillId="0" borderId="13" xfId="42" applyNumberFormat="1" applyFont="1" applyFill="1" applyBorder="1" applyAlignment="1">
      <alignment vertical="top"/>
      <protection/>
    </xf>
    <xf numFmtId="165" fontId="8" fillId="0" borderId="0" xfId="42" applyNumberFormat="1" applyFont="1" applyFill="1" applyAlignment="1" applyProtection="1">
      <alignment vertical="top"/>
      <protection locked="0"/>
    </xf>
    <xf numFmtId="165" fontId="10" fillId="0" borderId="0" xfId="41" applyNumberFormat="1" applyFont="1" applyFill="1">
      <alignment/>
      <protection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slov2" xfId="41"/>
    <cellStyle name="Navadno_Jerancic_POPIS_KANALIZACIJA" xfId="42"/>
    <cellStyle name="Navadno_Tuje storitve" xfId="43"/>
    <cellStyle name="Nevtralno" xfId="44"/>
    <cellStyle name="Normal_I-BREZOV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7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809625" y="0"/>
          <a:ext cx="429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7</xdr:col>
      <xdr:colOff>495300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809625" y="0"/>
          <a:ext cx="432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809625" y="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7</xdr:col>
      <xdr:colOff>466725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809625" y="0"/>
          <a:ext cx="429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7</xdr:col>
      <xdr:colOff>495300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809625" y="0"/>
          <a:ext cx="432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809625" y="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7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809625" y="0"/>
          <a:ext cx="429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7</xdr:col>
      <xdr:colOff>495300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809625" y="0"/>
          <a:ext cx="432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809625" y="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29"/>
  <sheetViews>
    <sheetView view="pageBreakPreview" zoomScale="115" zoomScaleSheetLayoutView="115" zoomScalePageLayoutView="0" workbookViewId="0" topLeftCell="A1">
      <selection activeCell="C11" sqref="C11"/>
    </sheetView>
  </sheetViews>
  <sheetFormatPr defaultColWidth="9.00390625" defaultRowHeight="12.75"/>
  <cols>
    <col min="8" max="8" width="12.375" style="0" customWidth="1"/>
  </cols>
  <sheetData>
    <row r="4" spans="2:8" ht="18">
      <c r="B4" s="32" t="s">
        <v>263</v>
      </c>
      <c r="C4" s="2"/>
      <c r="D4" s="2"/>
      <c r="E4" s="2"/>
      <c r="F4" s="3"/>
      <c r="G4" s="2"/>
      <c r="H4" s="3"/>
    </row>
    <row r="5" spans="2:8" ht="18">
      <c r="B5" s="33"/>
      <c r="C5" s="2"/>
      <c r="D5" s="2"/>
      <c r="E5" s="2"/>
      <c r="F5" s="3"/>
      <c r="G5" s="2"/>
      <c r="H5" s="3"/>
    </row>
    <row r="6" spans="2:8" ht="12.75">
      <c r="B6" s="34"/>
      <c r="C6" s="2"/>
      <c r="D6" s="2"/>
      <c r="E6" s="2"/>
      <c r="F6" s="3"/>
      <c r="G6" s="2"/>
      <c r="H6" s="3"/>
    </row>
    <row r="7" spans="2:8" ht="12.75">
      <c r="B7" s="34"/>
      <c r="C7" s="2"/>
      <c r="D7" s="2"/>
      <c r="E7" s="2"/>
      <c r="F7" s="3"/>
      <c r="G7" s="2"/>
      <c r="H7" s="3"/>
    </row>
    <row r="8" spans="2:8" ht="12.75">
      <c r="B8" s="34" t="s">
        <v>4</v>
      </c>
      <c r="C8" s="2" t="s">
        <v>5</v>
      </c>
      <c r="D8" s="2"/>
      <c r="E8" s="2"/>
      <c r="F8" s="3"/>
      <c r="G8" s="2"/>
      <c r="H8" s="186">
        <f>'PREDRAČUN DEL - CESTA'!I9</f>
        <v>0</v>
      </c>
    </row>
    <row r="9" spans="2:8" ht="12.75">
      <c r="B9" s="34"/>
      <c r="C9" s="2"/>
      <c r="D9" s="2"/>
      <c r="E9" s="2"/>
      <c r="F9" s="3"/>
      <c r="G9" s="2"/>
      <c r="H9" s="186"/>
    </row>
    <row r="10" spans="2:8" ht="12.75">
      <c r="B10" s="34" t="s">
        <v>6</v>
      </c>
      <c r="C10" s="2" t="s">
        <v>7</v>
      </c>
      <c r="D10" s="2"/>
      <c r="E10" s="2"/>
      <c r="F10" s="3"/>
      <c r="G10" s="2"/>
      <c r="H10" s="186">
        <f>'PREDRAČUN DEL - CESTA'!I11</f>
        <v>0</v>
      </c>
    </row>
    <row r="11" spans="2:8" ht="12.75">
      <c r="B11" s="34"/>
      <c r="C11" s="2"/>
      <c r="D11" s="2"/>
      <c r="E11" s="2"/>
      <c r="F11" s="3"/>
      <c r="G11" s="2"/>
      <c r="H11" s="186"/>
    </row>
    <row r="12" spans="2:8" ht="12.75">
      <c r="B12" s="34" t="s">
        <v>8</v>
      </c>
      <c r="C12" s="2" t="s">
        <v>9</v>
      </c>
      <c r="D12" s="2"/>
      <c r="E12" s="2"/>
      <c r="F12" s="3"/>
      <c r="G12" s="2"/>
      <c r="H12" s="186">
        <f>'PREDRAČUN DEL - CESTA'!I13</f>
        <v>0</v>
      </c>
    </row>
    <row r="13" spans="2:8" ht="12.75">
      <c r="B13" s="34"/>
      <c r="C13" s="2"/>
      <c r="D13" s="2"/>
      <c r="E13" s="2"/>
      <c r="F13" s="3"/>
      <c r="G13" s="2"/>
      <c r="H13" s="186"/>
    </row>
    <row r="14" spans="2:8" ht="12.75">
      <c r="B14" s="34" t="s">
        <v>10</v>
      </c>
      <c r="C14" s="2" t="s">
        <v>11</v>
      </c>
      <c r="D14" s="2"/>
      <c r="E14" s="2"/>
      <c r="F14" s="3"/>
      <c r="G14" s="2"/>
      <c r="H14" s="186">
        <f>'PREDRAČUN DEL - CESTA'!I15</f>
        <v>0</v>
      </c>
    </row>
    <row r="15" spans="2:8" ht="12.75">
      <c r="B15" s="34"/>
      <c r="C15" s="2"/>
      <c r="D15" s="2"/>
      <c r="E15" s="2"/>
      <c r="F15" s="3"/>
      <c r="G15" s="2"/>
      <c r="H15" s="186"/>
    </row>
    <row r="16" spans="2:8" ht="12.75">
      <c r="B16" s="34" t="s">
        <v>12</v>
      </c>
      <c r="C16" s="2" t="s">
        <v>13</v>
      </c>
      <c r="D16" s="2"/>
      <c r="E16" s="2"/>
      <c r="F16" s="3"/>
      <c r="G16" s="2"/>
      <c r="H16" s="186">
        <f>'PREDRAČUN DEL - CESTA'!I17</f>
        <v>0</v>
      </c>
    </row>
    <row r="17" spans="2:8" ht="12.75">
      <c r="B17" s="34"/>
      <c r="C17" s="2"/>
      <c r="D17" s="2"/>
      <c r="E17" s="2"/>
      <c r="F17" s="3"/>
      <c r="G17" s="2"/>
      <c r="H17" s="186"/>
    </row>
    <row r="18" spans="2:8" ht="12.75">
      <c r="B18" s="34" t="s">
        <v>14</v>
      </c>
      <c r="C18" s="2" t="s">
        <v>15</v>
      </c>
      <c r="D18" s="2"/>
      <c r="E18" s="2"/>
      <c r="F18" s="3"/>
      <c r="G18" s="2"/>
      <c r="H18" s="186">
        <f>'PREDRAČUN DEL - CESTA'!I19</f>
        <v>0</v>
      </c>
    </row>
    <row r="19" spans="2:8" ht="12.75">
      <c r="B19" s="34"/>
      <c r="C19" s="2"/>
      <c r="D19" s="2"/>
      <c r="E19" s="2"/>
      <c r="F19" s="3"/>
      <c r="G19" s="2"/>
      <c r="H19" s="186"/>
    </row>
    <row r="20" spans="2:8" ht="12.75">
      <c r="B20" s="34" t="s">
        <v>132</v>
      </c>
      <c r="C20" s="2" t="s">
        <v>262</v>
      </c>
      <c r="D20" s="2"/>
      <c r="E20" s="2"/>
      <c r="F20" s="3"/>
      <c r="G20" s="2"/>
      <c r="H20" s="186">
        <f>'CESTNA RAZSVETLJAVA'!H13+'CESTNA RAZSVETLJAVA'!H14</f>
        <v>0</v>
      </c>
    </row>
    <row r="21" spans="2:8" ht="12.75">
      <c r="B21" s="35"/>
      <c r="C21" s="10"/>
      <c r="D21" s="10"/>
      <c r="E21" s="10"/>
      <c r="F21" s="11"/>
      <c r="G21" s="10"/>
      <c r="H21" s="187"/>
    </row>
    <row r="22" spans="2:8" ht="12.75">
      <c r="B22" s="34"/>
      <c r="C22" s="2"/>
      <c r="D22" s="2"/>
      <c r="E22" s="2"/>
      <c r="F22" s="3"/>
      <c r="G22" s="2"/>
      <c r="H22" s="186"/>
    </row>
    <row r="23" spans="2:8" ht="12.75">
      <c r="B23" s="34"/>
      <c r="C23" s="2" t="s">
        <v>16</v>
      </c>
      <c r="D23" s="2"/>
      <c r="E23" s="2"/>
      <c r="F23" s="3"/>
      <c r="G23" s="2"/>
      <c r="H23" s="186">
        <f>SUM(H8:H22)</f>
        <v>0</v>
      </c>
    </row>
    <row r="24" spans="2:8" ht="12.75">
      <c r="B24" s="35"/>
      <c r="C24" s="10"/>
      <c r="D24" s="10"/>
      <c r="E24" s="10"/>
      <c r="F24" s="11"/>
      <c r="G24" s="10"/>
      <c r="H24" s="187"/>
    </row>
    <row r="25" spans="2:8" ht="12.75">
      <c r="B25" s="34"/>
      <c r="C25" s="2"/>
      <c r="D25" s="2"/>
      <c r="E25" s="2"/>
      <c r="F25" s="3"/>
      <c r="G25" s="2"/>
      <c r="H25" s="186"/>
    </row>
    <row r="26" spans="2:8" ht="12.75">
      <c r="B26" s="34"/>
      <c r="C26" s="2" t="s">
        <v>177</v>
      </c>
      <c r="D26" s="2"/>
      <c r="E26" s="2"/>
      <c r="F26" s="3"/>
      <c r="G26" s="2"/>
      <c r="H26" s="186">
        <f>H23*0.22</f>
        <v>0</v>
      </c>
    </row>
    <row r="27" spans="2:8" ht="12.75">
      <c r="B27" s="35"/>
      <c r="C27" s="10"/>
      <c r="D27" s="10"/>
      <c r="E27" s="10"/>
      <c r="F27" s="11"/>
      <c r="G27" s="10"/>
      <c r="H27" s="187"/>
    </row>
    <row r="28" spans="2:8" ht="12.75">
      <c r="B28" s="34"/>
      <c r="C28" s="2"/>
      <c r="D28" s="2"/>
      <c r="E28" s="2"/>
      <c r="F28" s="3"/>
      <c r="G28" s="2"/>
      <c r="H28" s="186"/>
    </row>
    <row r="29" spans="2:8" ht="13.5" thickBot="1">
      <c r="B29" s="34"/>
      <c r="C29" s="12" t="s">
        <v>17</v>
      </c>
      <c r="D29" s="13"/>
      <c r="E29" s="13"/>
      <c r="F29" s="14"/>
      <c r="G29" s="13"/>
      <c r="H29" s="188">
        <f>H23+H26</f>
        <v>0</v>
      </c>
    </row>
    <row r="30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K327"/>
  <sheetViews>
    <sheetView view="pageBreakPreview" zoomScale="145" zoomScaleNormal="115" zoomScaleSheetLayoutView="145" zoomScalePageLayoutView="0" workbookViewId="0" topLeftCell="B26">
      <selection activeCell="K49" sqref="K49"/>
    </sheetView>
  </sheetViews>
  <sheetFormatPr defaultColWidth="9.00390625" defaultRowHeight="12.75"/>
  <cols>
    <col min="1" max="1" width="3.625" style="2" customWidth="1"/>
    <col min="2" max="2" width="7.00390625" style="2" customWidth="1"/>
    <col min="3" max="3" width="10.125" style="34" customWidth="1"/>
    <col min="4" max="6" width="9.125" style="2" customWidth="1"/>
    <col min="7" max="7" width="12.75390625" style="3" customWidth="1"/>
    <col min="8" max="8" width="9.125" style="2" customWidth="1"/>
    <col min="9" max="9" width="18.625" style="3" customWidth="1"/>
    <col min="10" max="10" width="10.375" style="2" customWidth="1"/>
    <col min="11" max="11" width="20.375" style="2" customWidth="1"/>
    <col min="12" max="16384" width="9.125" style="2" customWidth="1"/>
  </cols>
  <sheetData>
    <row r="5" spans="2:3" ht="18">
      <c r="B5" s="7"/>
      <c r="C5" s="32" t="s">
        <v>264</v>
      </c>
    </row>
    <row r="6" ht="18">
      <c r="C6" s="33"/>
    </row>
    <row r="9" spans="3:10" ht="12.75">
      <c r="C9" s="34" t="s">
        <v>4</v>
      </c>
      <c r="D9" s="2" t="s">
        <v>5</v>
      </c>
      <c r="I9" s="186">
        <f>I61</f>
        <v>0</v>
      </c>
      <c r="J9" s="8"/>
    </row>
    <row r="10" spans="2:10" s="9" customFormat="1" ht="12.75">
      <c r="B10" s="2"/>
      <c r="C10" s="34"/>
      <c r="D10" s="2"/>
      <c r="E10" s="2"/>
      <c r="F10" s="2"/>
      <c r="G10" s="3"/>
      <c r="H10" s="2"/>
      <c r="I10" s="186"/>
      <c r="J10" s="2"/>
    </row>
    <row r="11" spans="3:9" ht="12.75">
      <c r="C11" s="34" t="s">
        <v>6</v>
      </c>
      <c r="D11" s="2" t="s">
        <v>7</v>
      </c>
      <c r="I11" s="186">
        <f>I118</f>
        <v>0</v>
      </c>
    </row>
    <row r="12" ht="12.75">
      <c r="I12" s="186"/>
    </row>
    <row r="13" spans="3:9" ht="12.75">
      <c r="C13" s="34" t="s">
        <v>8</v>
      </c>
      <c r="D13" s="2" t="s">
        <v>9</v>
      </c>
      <c r="I13" s="186">
        <f>I169</f>
        <v>0</v>
      </c>
    </row>
    <row r="14" ht="12.75">
      <c r="I14" s="186"/>
    </row>
    <row r="15" spans="3:9" ht="12.75">
      <c r="C15" s="34" t="s">
        <v>10</v>
      </c>
      <c r="D15" s="2" t="s">
        <v>11</v>
      </c>
      <c r="I15" s="186">
        <f>I218</f>
        <v>0</v>
      </c>
    </row>
    <row r="16" ht="12.75">
      <c r="I16" s="186"/>
    </row>
    <row r="17" spans="3:9" ht="12.75">
      <c r="C17" s="34" t="s">
        <v>12</v>
      </c>
      <c r="D17" s="2" t="s">
        <v>13</v>
      </c>
      <c r="I17" s="186">
        <f>I282</f>
        <v>0</v>
      </c>
    </row>
    <row r="18" ht="12.75">
      <c r="I18" s="186"/>
    </row>
    <row r="19" spans="3:9" ht="12.75">
      <c r="C19" s="34" t="s">
        <v>14</v>
      </c>
      <c r="D19" s="2" t="s">
        <v>15</v>
      </c>
      <c r="I19" s="186">
        <f>I326</f>
        <v>0</v>
      </c>
    </row>
    <row r="20" spans="2:10" ht="12.75">
      <c r="B20" s="10"/>
      <c r="C20" s="35"/>
      <c r="D20" s="10"/>
      <c r="E20" s="10"/>
      <c r="F20" s="10"/>
      <c r="G20" s="11"/>
      <c r="H20" s="10"/>
      <c r="I20" s="187"/>
      <c r="J20" s="1"/>
    </row>
    <row r="21" spans="9:10" ht="12.75">
      <c r="I21" s="186"/>
      <c r="J21" s="1"/>
    </row>
    <row r="22" spans="4:10" ht="12.75">
      <c r="D22" s="2" t="s">
        <v>16</v>
      </c>
      <c r="I22" s="186">
        <f>SUM(I9:I21)</f>
        <v>0</v>
      </c>
      <c r="J22" s="1"/>
    </row>
    <row r="23" spans="2:10" ht="12.75">
      <c r="B23" s="10"/>
      <c r="C23" s="35"/>
      <c r="D23" s="10"/>
      <c r="E23" s="10"/>
      <c r="F23" s="10"/>
      <c r="G23" s="11"/>
      <c r="H23" s="10"/>
      <c r="I23" s="187"/>
      <c r="J23" s="1"/>
    </row>
    <row r="24" spans="9:10" ht="12.75">
      <c r="I24" s="186"/>
      <c r="J24" s="1"/>
    </row>
    <row r="25" spans="4:10" ht="12.75">
      <c r="D25" s="2" t="s">
        <v>177</v>
      </c>
      <c r="I25" s="186">
        <f>I22*0.22</f>
        <v>0</v>
      </c>
      <c r="J25" s="1"/>
    </row>
    <row r="26" spans="2:10" ht="12.75">
      <c r="B26" s="10"/>
      <c r="C26" s="35"/>
      <c r="D26" s="10"/>
      <c r="E26" s="10"/>
      <c r="F26" s="10"/>
      <c r="G26" s="11"/>
      <c r="H26" s="10"/>
      <c r="I26" s="187"/>
      <c r="J26" s="1"/>
    </row>
    <row r="27" spans="9:10" ht="12.75">
      <c r="I27" s="186"/>
      <c r="J27" s="1"/>
    </row>
    <row r="28" spans="4:10" ht="13.5" thickBot="1">
      <c r="D28" s="12" t="s">
        <v>17</v>
      </c>
      <c r="E28" s="13"/>
      <c r="F28" s="13"/>
      <c r="G28" s="14"/>
      <c r="H28" s="13"/>
      <c r="I28" s="188">
        <f>I22+I25</f>
        <v>0</v>
      </c>
      <c r="J28" s="1"/>
    </row>
    <row r="29" spans="9:10" ht="13.5" thickTop="1">
      <c r="I29" s="186"/>
      <c r="J29" s="1"/>
    </row>
    <row r="30" ht="12.75">
      <c r="I30" s="186"/>
    </row>
    <row r="31" ht="12.75">
      <c r="I31" s="186"/>
    </row>
    <row r="32" ht="12.75">
      <c r="I32" s="186"/>
    </row>
    <row r="33" ht="12.75">
      <c r="I33" s="186"/>
    </row>
    <row r="34" ht="12.75">
      <c r="I34" s="186"/>
    </row>
    <row r="35" ht="12.75">
      <c r="I35" s="186"/>
    </row>
    <row r="36" spans="4:9" ht="12.75">
      <c r="D36" s="15"/>
      <c r="I36" s="186"/>
    </row>
    <row r="37" ht="12.75">
      <c r="I37" s="186"/>
    </row>
    <row r="38" ht="12.75">
      <c r="I38" s="186"/>
    </row>
    <row r="39" spans="3:9" ht="12.75">
      <c r="C39" s="26" t="s">
        <v>4</v>
      </c>
      <c r="D39" s="15" t="s">
        <v>5</v>
      </c>
      <c r="I39" s="186"/>
    </row>
    <row r="40" spans="3:9" ht="12.75">
      <c r="C40" s="26"/>
      <c r="I40" s="186"/>
    </row>
    <row r="41" spans="3:9" ht="12.75">
      <c r="C41" s="26">
        <v>11</v>
      </c>
      <c r="D41" s="15" t="s">
        <v>18</v>
      </c>
      <c r="I41" s="186"/>
    </row>
    <row r="42" spans="5:9" ht="12.75">
      <c r="E42" s="16"/>
      <c r="I42" s="186"/>
    </row>
    <row r="43" ht="12.75">
      <c r="I43" s="186"/>
    </row>
    <row r="44" spans="3:9" ht="12.75">
      <c r="C44" s="34" t="s">
        <v>19</v>
      </c>
      <c r="D44" s="2" t="s">
        <v>20</v>
      </c>
      <c r="I44" s="186"/>
    </row>
    <row r="45" spans="4:9" ht="12.75">
      <c r="D45" s="2" t="s">
        <v>21</v>
      </c>
      <c r="E45" s="2">
        <v>4</v>
      </c>
      <c r="I45" s="186">
        <f>E45*G45</f>
        <v>0</v>
      </c>
    </row>
    <row r="46" ht="12.75">
      <c r="I46" s="186"/>
    </row>
    <row r="47" spans="3:9" ht="12.75">
      <c r="C47" s="26">
        <v>12</v>
      </c>
      <c r="D47" s="15" t="s">
        <v>23</v>
      </c>
      <c r="I47" s="186"/>
    </row>
    <row r="48" spans="4:9" ht="12.75">
      <c r="D48" s="15"/>
      <c r="I48" s="186"/>
    </row>
    <row r="49" spans="3:9" ht="12.75">
      <c r="C49" s="34">
        <v>12111</v>
      </c>
      <c r="D49" s="6" t="s">
        <v>24</v>
      </c>
      <c r="I49" s="186"/>
    </row>
    <row r="50" spans="4:9" ht="12.75">
      <c r="D50" s="6" t="s">
        <v>25</v>
      </c>
      <c r="I50" s="186"/>
    </row>
    <row r="51" spans="4:9" ht="14.25">
      <c r="D51" s="2" t="s">
        <v>22</v>
      </c>
      <c r="E51" s="2">
        <v>50</v>
      </c>
      <c r="I51" s="186">
        <f>E51*G51</f>
        <v>0</v>
      </c>
    </row>
    <row r="52" ht="12.75">
      <c r="I52" s="186"/>
    </row>
    <row r="53" spans="3:9" ht="12.75">
      <c r="C53" s="34" t="s">
        <v>27</v>
      </c>
      <c r="D53" s="2" t="s">
        <v>165</v>
      </c>
      <c r="I53" s="186"/>
    </row>
    <row r="54" spans="4:9" ht="12.75">
      <c r="D54" s="2" t="s">
        <v>166</v>
      </c>
      <c r="I54" s="186"/>
    </row>
    <row r="55" spans="4:9" ht="14.25">
      <c r="D55" s="2" t="s">
        <v>28</v>
      </c>
      <c r="E55" s="2">
        <v>18</v>
      </c>
      <c r="I55" s="186">
        <f>E55*G55</f>
        <v>0</v>
      </c>
    </row>
    <row r="56" spans="3:10" ht="12.75">
      <c r="C56" s="36"/>
      <c r="G56" s="2"/>
      <c r="I56" s="186"/>
      <c r="J56" s="1"/>
    </row>
    <row r="57" spans="3:10" ht="12.75">
      <c r="C57" s="36" t="s">
        <v>83</v>
      </c>
      <c r="D57" s="2" t="s">
        <v>167</v>
      </c>
      <c r="G57" s="2"/>
      <c r="I57" s="186"/>
      <c r="J57" s="1"/>
    </row>
    <row r="58" spans="3:10" ht="12.75">
      <c r="C58" s="36"/>
      <c r="D58" s="2" t="s">
        <v>168</v>
      </c>
      <c r="G58" s="2"/>
      <c r="I58" s="186"/>
      <c r="J58" s="1"/>
    </row>
    <row r="59" spans="3:10" ht="12.75">
      <c r="C59" s="36"/>
      <c r="D59" s="2" t="s">
        <v>34</v>
      </c>
      <c r="E59" s="2">
        <v>24</v>
      </c>
      <c r="G59" s="2"/>
      <c r="I59" s="186">
        <f>E59*G59</f>
        <v>0</v>
      </c>
      <c r="J59" s="1"/>
    </row>
    <row r="60" spans="2:10" ht="12.75">
      <c r="B60" s="10"/>
      <c r="C60" s="35"/>
      <c r="D60" s="10"/>
      <c r="E60" s="10"/>
      <c r="F60" s="10"/>
      <c r="G60" s="11"/>
      <c r="H60" s="10"/>
      <c r="I60" s="187"/>
      <c r="J60" s="1"/>
    </row>
    <row r="61" spans="2:10" ht="13.5" thickBot="1">
      <c r="B61" s="1"/>
      <c r="C61" s="37"/>
      <c r="D61" s="1"/>
      <c r="E61" s="1"/>
      <c r="F61" s="18" t="s">
        <v>17</v>
      </c>
      <c r="G61" s="14"/>
      <c r="H61" s="13"/>
      <c r="I61" s="188">
        <f>SUM(I42:I60)</f>
        <v>0</v>
      </c>
      <c r="J61" s="1"/>
    </row>
    <row r="62" ht="13.5" thickTop="1">
      <c r="I62" s="186"/>
    </row>
    <row r="63" ht="12.75">
      <c r="I63" s="186"/>
    </row>
    <row r="64" spans="3:9" ht="12.75">
      <c r="C64" s="26">
        <v>2</v>
      </c>
      <c r="D64" s="19" t="s">
        <v>30</v>
      </c>
      <c r="I64" s="186"/>
    </row>
    <row r="65" spans="3:9" ht="12.75">
      <c r="C65" s="26"/>
      <c r="D65" s="15"/>
      <c r="I65" s="186"/>
    </row>
    <row r="66" spans="3:9" ht="12.75">
      <c r="C66" s="26">
        <v>21</v>
      </c>
      <c r="D66" s="15" t="s">
        <v>31</v>
      </c>
      <c r="I66" s="186"/>
    </row>
    <row r="67" ht="12.75">
      <c r="I67" s="186"/>
    </row>
    <row r="68" spans="3:9" ht="12.75">
      <c r="C68" s="34" t="s">
        <v>32</v>
      </c>
      <c r="D68" s="2" t="s">
        <v>33</v>
      </c>
      <c r="I68" s="186"/>
    </row>
    <row r="69" spans="4:9" ht="12.75">
      <c r="D69" s="2" t="s">
        <v>34</v>
      </c>
      <c r="E69" s="2">
        <v>106</v>
      </c>
      <c r="I69" s="186">
        <f>E69*G69</f>
        <v>0</v>
      </c>
    </row>
    <row r="70" ht="12.75">
      <c r="I70" s="186"/>
    </row>
    <row r="71" spans="3:9" ht="12.75">
      <c r="C71" s="34" t="s">
        <v>74</v>
      </c>
      <c r="D71" s="2" t="s">
        <v>104</v>
      </c>
      <c r="I71" s="186"/>
    </row>
    <row r="72" spans="4:9" ht="12.75">
      <c r="D72" s="2" t="s">
        <v>34</v>
      </c>
      <c r="E72" s="2">
        <v>320</v>
      </c>
      <c r="I72" s="186">
        <f>E72*G72</f>
        <v>0</v>
      </c>
    </row>
    <row r="73" ht="12.75">
      <c r="I73" s="186"/>
    </row>
    <row r="74" spans="3:9" ht="12.75">
      <c r="C74" s="34" t="s">
        <v>35</v>
      </c>
      <c r="D74" s="2" t="s">
        <v>36</v>
      </c>
      <c r="I74" s="186"/>
    </row>
    <row r="75" spans="4:9" ht="12.75">
      <c r="D75" s="2" t="s">
        <v>37</v>
      </c>
      <c r="I75" s="186"/>
    </row>
    <row r="76" spans="4:9" ht="12.75">
      <c r="D76" s="2" t="s">
        <v>38</v>
      </c>
      <c r="I76" s="186"/>
    </row>
    <row r="77" spans="4:9" ht="12.75">
      <c r="D77" s="2" t="s">
        <v>105</v>
      </c>
      <c r="I77" s="186"/>
    </row>
    <row r="78" spans="4:9" ht="12.75">
      <c r="D78" s="2" t="s">
        <v>39</v>
      </c>
      <c r="E78" s="2">
        <v>40</v>
      </c>
      <c r="I78" s="186">
        <f>E78*G78</f>
        <v>0</v>
      </c>
    </row>
    <row r="79" ht="12.75">
      <c r="I79" s="186"/>
    </row>
    <row r="80" spans="3:9" ht="12.75">
      <c r="C80" s="34" t="s">
        <v>171</v>
      </c>
      <c r="D80" s="2" t="s">
        <v>172</v>
      </c>
      <c r="I80" s="186"/>
    </row>
    <row r="81" spans="4:9" ht="12.75">
      <c r="D81" s="2" t="s">
        <v>34</v>
      </c>
      <c r="E81" s="2">
        <v>12</v>
      </c>
      <c r="I81" s="186">
        <f>E81*G81</f>
        <v>0</v>
      </c>
    </row>
    <row r="82" ht="12.75">
      <c r="I82" s="186"/>
    </row>
    <row r="83" spans="3:9" ht="12.75">
      <c r="C83" s="26">
        <v>22</v>
      </c>
      <c r="D83" s="15" t="s">
        <v>40</v>
      </c>
      <c r="I83" s="186"/>
    </row>
    <row r="84" ht="12.75">
      <c r="I84" s="186"/>
    </row>
    <row r="85" spans="3:9" ht="12.75">
      <c r="C85" s="34" t="s">
        <v>41</v>
      </c>
      <c r="D85" s="2" t="s">
        <v>42</v>
      </c>
      <c r="I85" s="186"/>
    </row>
    <row r="86" spans="4:9" ht="12.75">
      <c r="D86" s="2" t="s">
        <v>29</v>
      </c>
      <c r="E86" s="2">
        <v>500</v>
      </c>
      <c r="I86" s="186">
        <f>E86*G86</f>
        <v>0</v>
      </c>
    </row>
    <row r="87" ht="12.75">
      <c r="I87" s="186"/>
    </row>
    <row r="88" spans="3:9" ht="12.75">
      <c r="C88" s="34" t="s">
        <v>107</v>
      </c>
      <c r="D88" s="2" t="s">
        <v>108</v>
      </c>
      <c r="I88" s="186"/>
    </row>
    <row r="89" spans="4:9" ht="12.75">
      <c r="D89" s="2" t="s">
        <v>29</v>
      </c>
      <c r="E89" s="2">
        <v>500</v>
      </c>
      <c r="I89" s="186">
        <f>E89*G89</f>
        <v>0</v>
      </c>
    </row>
    <row r="90" ht="12.75">
      <c r="I90" s="186"/>
    </row>
    <row r="91" spans="3:9" ht="12.75">
      <c r="C91" s="26">
        <v>24</v>
      </c>
      <c r="D91" s="15" t="s">
        <v>43</v>
      </c>
      <c r="I91" s="186"/>
    </row>
    <row r="92" ht="12.75">
      <c r="I92" s="186"/>
    </row>
    <row r="93" spans="3:9" ht="12.75">
      <c r="C93" s="34" t="s">
        <v>44</v>
      </c>
      <c r="D93" s="2" t="s">
        <v>169</v>
      </c>
      <c r="I93" s="186"/>
    </row>
    <row r="94" spans="4:9" ht="12.75">
      <c r="D94" s="2" t="s">
        <v>106</v>
      </c>
      <c r="I94" s="186"/>
    </row>
    <row r="95" spans="4:9" ht="12.75">
      <c r="D95" s="2" t="s">
        <v>34</v>
      </c>
      <c r="E95" s="2">
        <v>441</v>
      </c>
      <c r="I95" s="186">
        <f>E95*G95</f>
        <v>0</v>
      </c>
    </row>
    <row r="96" ht="12.75">
      <c r="I96" s="186"/>
    </row>
    <row r="97" spans="3:9" ht="12.75">
      <c r="C97" s="34" t="s">
        <v>142</v>
      </c>
      <c r="D97" s="2" t="s">
        <v>169</v>
      </c>
      <c r="I97" s="186"/>
    </row>
    <row r="98" spans="4:9" ht="12.75">
      <c r="D98" s="2" t="s">
        <v>170</v>
      </c>
      <c r="I98" s="186"/>
    </row>
    <row r="99" spans="4:9" ht="12.75">
      <c r="D99" s="2" t="s">
        <v>34</v>
      </c>
      <c r="E99" s="2">
        <v>28</v>
      </c>
      <c r="I99" s="186">
        <f>E99*G99</f>
        <v>0</v>
      </c>
    </row>
    <row r="100" ht="12.75">
      <c r="I100" s="186"/>
    </row>
    <row r="101" spans="3:9" ht="12.75">
      <c r="C101" s="26">
        <v>25</v>
      </c>
      <c r="D101" s="15" t="s">
        <v>45</v>
      </c>
      <c r="I101" s="186"/>
    </row>
    <row r="102" ht="12.75">
      <c r="I102" s="186"/>
    </row>
    <row r="103" spans="3:9" ht="12.75">
      <c r="C103" s="34" t="s">
        <v>46</v>
      </c>
      <c r="D103" s="2" t="s">
        <v>265</v>
      </c>
      <c r="I103" s="186"/>
    </row>
    <row r="104" spans="4:9" ht="12.75">
      <c r="D104" s="2" t="s">
        <v>29</v>
      </c>
      <c r="E104" s="2">
        <v>320</v>
      </c>
      <c r="I104" s="186">
        <f>E104*G104</f>
        <v>0</v>
      </c>
    </row>
    <row r="105" ht="12.75">
      <c r="I105" s="186"/>
    </row>
    <row r="106" spans="3:9" ht="12.75">
      <c r="C106" s="26">
        <v>29</v>
      </c>
      <c r="D106" s="15" t="s">
        <v>47</v>
      </c>
      <c r="I106" s="186"/>
    </row>
    <row r="107" ht="12.75">
      <c r="I107" s="186"/>
    </row>
    <row r="108" spans="3:9" ht="12.75">
      <c r="C108" s="34" t="s">
        <v>48</v>
      </c>
      <c r="D108" s="2" t="s">
        <v>49</v>
      </c>
      <c r="I108" s="186"/>
    </row>
    <row r="109" spans="4:9" ht="12.75">
      <c r="D109" s="2" t="s">
        <v>34</v>
      </c>
      <c r="E109" s="2">
        <f>E69-E104*0.15</f>
        <v>58</v>
      </c>
      <c r="I109" s="186">
        <f>E109*G109</f>
        <v>0</v>
      </c>
    </row>
    <row r="110" ht="12.75">
      <c r="I110" s="186"/>
    </row>
    <row r="111" spans="3:9" ht="12.75">
      <c r="C111" s="34" t="s">
        <v>50</v>
      </c>
      <c r="D111" s="2" t="s">
        <v>51</v>
      </c>
      <c r="I111" s="186"/>
    </row>
    <row r="112" spans="4:9" ht="12.75">
      <c r="D112" s="2" t="s">
        <v>34</v>
      </c>
      <c r="E112" s="2">
        <f>E72+E78</f>
        <v>360</v>
      </c>
      <c r="I112" s="186">
        <f>E112*G112</f>
        <v>0</v>
      </c>
    </row>
    <row r="113" ht="12.75">
      <c r="I113" s="186"/>
    </row>
    <row r="114" spans="3:9" ht="12.75">
      <c r="C114" s="34" t="s">
        <v>52</v>
      </c>
      <c r="D114" s="2" t="s">
        <v>75</v>
      </c>
      <c r="I114" s="186"/>
    </row>
    <row r="115" spans="4:9" ht="12.75">
      <c r="D115" s="2" t="s">
        <v>34</v>
      </c>
      <c r="E115" s="2">
        <f>E109+E112</f>
        <v>418</v>
      </c>
      <c r="I115" s="186">
        <f>E115*G115</f>
        <v>0</v>
      </c>
    </row>
    <row r="116" spans="2:9" ht="12.75">
      <c r="B116" s="10"/>
      <c r="C116" s="35"/>
      <c r="D116" s="10"/>
      <c r="E116" s="10"/>
      <c r="F116" s="10"/>
      <c r="G116" s="11"/>
      <c r="H116" s="10"/>
      <c r="I116" s="187"/>
    </row>
    <row r="117" ht="12.75">
      <c r="I117" s="186"/>
    </row>
    <row r="118" spans="6:9" ht="13.5" thickBot="1">
      <c r="F118" s="18" t="s">
        <v>17</v>
      </c>
      <c r="G118" s="14"/>
      <c r="H118" s="13"/>
      <c r="I118" s="188">
        <f>SUM(I69:I117)</f>
        <v>0</v>
      </c>
    </row>
    <row r="119" ht="13.5" thickTop="1">
      <c r="I119" s="186"/>
    </row>
    <row r="120" spans="3:9" ht="12.75">
      <c r="C120" s="26">
        <v>3</v>
      </c>
      <c r="D120" s="15" t="s">
        <v>9</v>
      </c>
      <c r="I120" s="186"/>
    </row>
    <row r="121" spans="3:9" ht="12.75">
      <c r="C121" s="26">
        <v>31</v>
      </c>
      <c r="D121" s="15" t="s">
        <v>53</v>
      </c>
      <c r="I121" s="186"/>
    </row>
    <row r="122" spans="3:9" ht="12.75">
      <c r="C122" s="26"/>
      <c r="D122" s="15"/>
      <c r="I122" s="186"/>
    </row>
    <row r="123" spans="3:9" ht="12.75">
      <c r="C123" s="26">
        <v>311</v>
      </c>
      <c r="D123" s="15" t="s">
        <v>54</v>
      </c>
      <c r="I123" s="186"/>
    </row>
    <row r="124" ht="12.75">
      <c r="I124" s="186"/>
    </row>
    <row r="125" spans="3:9" ht="12.75">
      <c r="C125" s="34" t="s">
        <v>85</v>
      </c>
      <c r="D125" s="2" t="s">
        <v>245</v>
      </c>
      <c r="I125" s="186"/>
    </row>
    <row r="126" spans="4:9" ht="12.75">
      <c r="D126" s="2" t="s">
        <v>121</v>
      </c>
      <c r="I126" s="186"/>
    </row>
    <row r="127" spans="4:9" ht="12.75">
      <c r="D127" s="2" t="s">
        <v>34</v>
      </c>
      <c r="E127" s="2">
        <v>84</v>
      </c>
      <c r="I127" s="186">
        <f>E127*G127</f>
        <v>0</v>
      </c>
    </row>
    <row r="128" ht="12.75">
      <c r="I128" s="186"/>
    </row>
    <row r="129" spans="3:9" ht="12.75">
      <c r="C129" s="26">
        <v>32</v>
      </c>
      <c r="D129" s="15" t="s">
        <v>55</v>
      </c>
      <c r="I129" s="186"/>
    </row>
    <row r="130" spans="3:9" ht="12.75">
      <c r="C130" s="38"/>
      <c r="D130" s="21"/>
      <c r="E130" s="22"/>
      <c r="F130" s="22"/>
      <c r="G130" s="23"/>
      <c r="I130" s="186"/>
    </row>
    <row r="131" spans="3:9" ht="12.75">
      <c r="C131" s="26">
        <v>322</v>
      </c>
      <c r="D131" s="15" t="s">
        <v>56</v>
      </c>
      <c r="I131" s="186"/>
    </row>
    <row r="132" ht="12.75">
      <c r="I132" s="186"/>
    </row>
    <row r="133" spans="3:9" ht="12.75">
      <c r="C133" s="34" t="s">
        <v>87</v>
      </c>
      <c r="D133" s="2" t="s">
        <v>86</v>
      </c>
      <c r="I133" s="186"/>
    </row>
    <row r="134" spans="4:9" ht="12.75">
      <c r="D134" s="2" t="s">
        <v>246</v>
      </c>
      <c r="I134" s="186"/>
    </row>
    <row r="135" spans="4:9" ht="12.75">
      <c r="D135" s="2" t="s">
        <v>247</v>
      </c>
      <c r="I135" s="186"/>
    </row>
    <row r="136" spans="4:9" ht="12.75">
      <c r="D136" s="2" t="s">
        <v>29</v>
      </c>
      <c r="E136" s="2">
        <v>355</v>
      </c>
      <c r="I136" s="186">
        <f>E136*G136</f>
        <v>0</v>
      </c>
    </row>
    <row r="137" ht="13.5" customHeight="1">
      <c r="I137" s="186"/>
    </row>
    <row r="138" spans="3:9" ht="13.5" customHeight="1">
      <c r="C138" s="26">
        <v>35</v>
      </c>
      <c r="D138" s="15" t="s">
        <v>57</v>
      </c>
      <c r="I138" s="186"/>
    </row>
    <row r="139" spans="3:9" ht="13.5" customHeight="1">
      <c r="C139" s="26"/>
      <c r="D139" s="15"/>
      <c r="I139" s="186"/>
    </row>
    <row r="140" spans="3:9" ht="13.5" customHeight="1">
      <c r="C140" s="26">
        <v>352</v>
      </c>
      <c r="D140" s="15" t="s">
        <v>88</v>
      </c>
      <c r="E140" s="8"/>
      <c r="I140" s="186"/>
    </row>
    <row r="141" spans="3:9" ht="13.5" customHeight="1">
      <c r="C141" s="36"/>
      <c r="G141" s="2"/>
      <c r="I141" s="186"/>
    </row>
    <row r="142" spans="3:9" ht="13.5" customHeight="1">
      <c r="C142" s="34" t="s">
        <v>89</v>
      </c>
      <c r="D142" s="2" t="s">
        <v>90</v>
      </c>
      <c r="I142" s="186"/>
    </row>
    <row r="143" spans="4:9" ht="13.5" customHeight="1">
      <c r="D143" s="2" t="s">
        <v>91</v>
      </c>
      <c r="I143" s="186"/>
    </row>
    <row r="144" spans="4:9" ht="13.5" customHeight="1">
      <c r="D144" s="2" t="s">
        <v>92</v>
      </c>
      <c r="I144" s="186"/>
    </row>
    <row r="145" spans="4:9" ht="13.5" customHeight="1">
      <c r="D145" s="2" t="s">
        <v>60</v>
      </c>
      <c r="E145" s="2">
        <v>82</v>
      </c>
      <c r="I145" s="186">
        <f>E145*G145</f>
        <v>0</v>
      </c>
    </row>
    <row r="146" spans="3:9" ht="13.5" customHeight="1">
      <c r="C146" s="36"/>
      <c r="G146" s="2"/>
      <c r="I146" s="186"/>
    </row>
    <row r="147" spans="3:9" ht="13.5" customHeight="1">
      <c r="C147" s="34" t="s">
        <v>110</v>
      </c>
      <c r="D147" s="2" t="s">
        <v>143</v>
      </c>
      <c r="I147" s="186"/>
    </row>
    <row r="148" spans="4:9" ht="13.5" customHeight="1">
      <c r="D148" s="2" t="s">
        <v>91</v>
      </c>
      <c r="I148" s="186"/>
    </row>
    <row r="149" spans="4:9" ht="13.5" customHeight="1">
      <c r="D149" s="2" t="s">
        <v>144</v>
      </c>
      <c r="I149" s="186"/>
    </row>
    <row r="150" spans="4:9" ht="13.5" customHeight="1">
      <c r="D150" s="2" t="s">
        <v>60</v>
      </c>
      <c r="E150" s="2">
        <v>10</v>
      </c>
      <c r="I150" s="186">
        <f>E150*G150</f>
        <v>0</v>
      </c>
    </row>
    <row r="151" ht="13.5" customHeight="1">
      <c r="I151" s="186"/>
    </row>
    <row r="152" spans="3:9" ht="13.5" customHeight="1">
      <c r="C152" s="34" t="s">
        <v>124</v>
      </c>
      <c r="D152" s="2" t="s">
        <v>90</v>
      </c>
      <c r="I152" s="186"/>
    </row>
    <row r="153" spans="4:9" ht="13.5" customHeight="1">
      <c r="D153" s="2" t="s">
        <v>91</v>
      </c>
      <c r="I153" s="186"/>
    </row>
    <row r="154" spans="4:9" ht="13.5" customHeight="1">
      <c r="D154" s="2" t="s">
        <v>145</v>
      </c>
      <c r="I154" s="186"/>
    </row>
    <row r="155" spans="4:9" ht="13.5" customHeight="1">
      <c r="D155" s="2" t="s">
        <v>60</v>
      </c>
      <c r="E155" s="2">
        <v>12</v>
      </c>
      <c r="I155" s="186">
        <f>E155*G155</f>
        <v>0</v>
      </c>
    </row>
    <row r="156" spans="3:9" ht="12.75">
      <c r="C156" s="26"/>
      <c r="D156" s="15"/>
      <c r="E156" s="20"/>
      <c r="I156" s="186"/>
    </row>
    <row r="157" spans="3:10" ht="12.75">
      <c r="C157" s="39" t="s">
        <v>109</v>
      </c>
      <c r="D157" s="2" t="s">
        <v>122</v>
      </c>
      <c r="E157" s="29"/>
      <c r="F157" s="28"/>
      <c r="G157" s="30"/>
      <c r="H157" s="28"/>
      <c r="I157" s="189"/>
      <c r="J157" s="28"/>
    </row>
    <row r="158" spans="3:10" ht="12.75">
      <c r="C158" s="39"/>
      <c r="D158" s="2" t="s">
        <v>123</v>
      </c>
      <c r="E158" s="29"/>
      <c r="F158" s="28"/>
      <c r="G158" s="30"/>
      <c r="H158" s="28"/>
      <c r="I158" s="189"/>
      <c r="J158" s="28"/>
    </row>
    <row r="159" spans="3:10" ht="12.75">
      <c r="C159" s="39"/>
      <c r="D159" s="31" t="s">
        <v>29</v>
      </c>
      <c r="E159" s="2">
        <v>40</v>
      </c>
      <c r="F159" s="28"/>
      <c r="G159" s="30"/>
      <c r="H159" s="28"/>
      <c r="I159" s="189">
        <f>E159*G159</f>
        <v>0</v>
      </c>
      <c r="J159" s="28"/>
    </row>
    <row r="160" spans="3:10" ht="12.75">
      <c r="C160" s="39"/>
      <c r="D160" s="31"/>
      <c r="F160" s="28"/>
      <c r="G160" s="30"/>
      <c r="H160" s="28"/>
      <c r="I160" s="189"/>
      <c r="J160" s="28"/>
    </row>
    <row r="161" spans="3:10" ht="12.75">
      <c r="C161" s="34" t="s">
        <v>251</v>
      </c>
      <c r="D161" s="31" t="s">
        <v>252</v>
      </c>
      <c r="F161" s="28"/>
      <c r="G161" s="30"/>
      <c r="H161" s="28"/>
      <c r="I161" s="189"/>
      <c r="J161" s="28"/>
    </row>
    <row r="162" spans="3:10" ht="12.75">
      <c r="C162" s="39"/>
      <c r="D162" s="2" t="s">
        <v>254</v>
      </c>
      <c r="F162" s="28"/>
      <c r="G162" s="30"/>
      <c r="H162" s="28"/>
      <c r="I162" s="189"/>
      <c r="J162" s="28"/>
    </row>
    <row r="163" spans="3:10" ht="12.75">
      <c r="C163" s="39"/>
      <c r="D163" s="2" t="s">
        <v>253</v>
      </c>
      <c r="F163" s="28"/>
      <c r="G163" s="30"/>
      <c r="H163" s="28"/>
      <c r="I163" s="189"/>
      <c r="J163" s="28"/>
    </row>
    <row r="164" spans="3:10" ht="12.75">
      <c r="C164" s="39"/>
      <c r="D164" s="2" t="s">
        <v>255</v>
      </c>
      <c r="F164" s="28"/>
      <c r="G164" s="30"/>
      <c r="H164" s="28"/>
      <c r="I164" s="189"/>
      <c r="J164" s="28"/>
    </row>
    <row r="165" spans="3:10" ht="12.75">
      <c r="C165" s="39"/>
      <c r="D165" s="2" t="s">
        <v>256</v>
      </c>
      <c r="F165" s="28"/>
      <c r="G165" s="30"/>
      <c r="H165" s="28"/>
      <c r="I165" s="189"/>
      <c r="J165" s="28"/>
    </row>
    <row r="166" spans="3:10" ht="12.75">
      <c r="C166" s="39"/>
      <c r="D166" s="31" t="s">
        <v>60</v>
      </c>
      <c r="E166" s="2">
        <v>21</v>
      </c>
      <c r="F166" s="28"/>
      <c r="G166" s="30"/>
      <c r="H166" s="28"/>
      <c r="I166" s="189">
        <f>E166*G166</f>
        <v>0</v>
      </c>
      <c r="J166" s="28"/>
    </row>
    <row r="167" spans="2:10" ht="12.75">
      <c r="B167" s="10"/>
      <c r="C167" s="35"/>
      <c r="D167" s="10"/>
      <c r="E167" s="10"/>
      <c r="F167" s="10"/>
      <c r="G167" s="11"/>
      <c r="H167" s="10"/>
      <c r="I167" s="187"/>
      <c r="J167" s="1"/>
    </row>
    <row r="168" spans="9:10" ht="12.75">
      <c r="I168" s="186"/>
      <c r="J168" s="1"/>
    </row>
    <row r="169" spans="6:10" ht="13.5" thickBot="1">
      <c r="F169" s="18" t="s">
        <v>17</v>
      </c>
      <c r="G169" s="14"/>
      <c r="H169" s="13"/>
      <c r="I169" s="188">
        <f>SUM(I127:I168)</f>
        <v>0</v>
      </c>
      <c r="J169" s="1"/>
    </row>
    <row r="170" spans="2:10" ht="13.5" thickTop="1">
      <c r="B170" s="1"/>
      <c r="C170" s="37"/>
      <c r="D170" s="1"/>
      <c r="E170" s="1"/>
      <c r="F170" s="1"/>
      <c r="G170" s="4"/>
      <c r="H170" s="1"/>
      <c r="I170" s="186"/>
      <c r="J170" s="1"/>
    </row>
    <row r="171" ht="12.75">
      <c r="I171" s="186"/>
    </row>
    <row r="172" spans="3:9" ht="12.75">
      <c r="C172" s="26" t="s">
        <v>58</v>
      </c>
      <c r="D172" s="15" t="s">
        <v>59</v>
      </c>
      <c r="I172" s="186"/>
    </row>
    <row r="173" spans="3:9" ht="12.75">
      <c r="C173" s="26"/>
      <c r="D173" s="15"/>
      <c r="I173" s="186"/>
    </row>
    <row r="174" ht="12.75">
      <c r="I174" s="186"/>
    </row>
    <row r="175" spans="3:9" ht="12.75">
      <c r="C175" s="26">
        <v>42</v>
      </c>
      <c r="D175" s="15" t="s">
        <v>61</v>
      </c>
      <c r="I175" s="186"/>
    </row>
    <row r="176" ht="12.75">
      <c r="I176" s="186"/>
    </row>
    <row r="177" spans="3:9" ht="12.75">
      <c r="C177" s="34" t="s">
        <v>76</v>
      </c>
      <c r="D177" s="2" t="s">
        <v>131</v>
      </c>
      <c r="I177" s="186"/>
    </row>
    <row r="178" spans="4:9" ht="12.75">
      <c r="D178" s="2" t="s">
        <v>250</v>
      </c>
      <c r="I178" s="186"/>
    </row>
    <row r="179" ht="12.75">
      <c r="I179" s="186"/>
    </row>
    <row r="180" spans="3:9" ht="12.75">
      <c r="C180" s="34" t="s">
        <v>140</v>
      </c>
      <c r="D180" s="2" t="s">
        <v>147</v>
      </c>
      <c r="I180" s="186"/>
    </row>
    <row r="181" spans="4:9" ht="12.75">
      <c r="D181" s="2" t="s">
        <v>60</v>
      </c>
      <c r="E181" s="2">
        <v>12</v>
      </c>
      <c r="I181" s="186">
        <f>E181*G181</f>
        <v>0</v>
      </c>
    </row>
    <row r="182" ht="12.75">
      <c r="I182" s="186"/>
    </row>
    <row r="183" spans="3:9" ht="12.75">
      <c r="C183" s="34" t="s">
        <v>139</v>
      </c>
      <c r="D183" s="2" t="s">
        <v>146</v>
      </c>
      <c r="I183" s="186"/>
    </row>
    <row r="184" spans="4:9" ht="12.75">
      <c r="D184" s="2" t="s">
        <v>60</v>
      </c>
      <c r="E184" s="2">
        <v>28</v>
      </c>
      <c r="I184" s="186">
        <f>E184*G184</f>
        <v>0</v>
      </c>
    </row>
    <row r="185" ht="12.75">
      <c r="I185" s="186"/>
    </row>
    <row r="186" spans="3:9" ht="12.75">
      <c r="C186" s="34" t="s">
        <v>141</v>
      </c>
      <c r="D186" s="2" t="s">
        <v>248</v>
      </c>
      <c r="I186" s="186"/>
    </row>
    <row r="187" spans="4:9" ht="12.75">
      <c r="D187" s="2" t="s">
        <v>60</v>
      </c>
      <c r="E187" s="2">
        <v>11</v>
      </c>
      <c r="I187" s="186">
        <f>E187*G187</f>
        <v>0</v>
      </c>
    </row>
    <row r="188" ht="12.75">
      <c r="I188" s="186"/>
    </row>
    <row r="189" spans="3:9" ht="12.75">
      <c r="C189" s="40" t="s">
        <v>62</v>
      </c>
      <c r="D189" s="15" t="s">
        <v>63</v>
      </c>
      <c r="I189" s="186"/>
    </row>
    <row r="190" spans="3:9" ht="12.75">
      <c r="C190" s="40"/>
      <c r="D190" s="15"/>
      <c r="I190" s="186"/>
    </row>
    <row r="191" spans="3:9" ht="12.75">
      <c r="C191" s="34" t="s">
        <v>125</v>
      </c>
      <c r="D191" s="2" t="s">
        <v>64</v>
      </c>
      <c r="I191" s="186"/>
    </row>
    <row r="192" spans="4:9" ht="12.75">
      <c r="D192" s="6" t="s">
        <v>266</v>
      </c>
      <c r="I192" s="186"/>
    </row>
    <row r="193" spans="4:9" ht="12.75">
      <c r="D193" s="6" t="s">
        <v>94</v>
      </c>
      <c r="I193" s="186"/>
    </row>
    <row r="194" spans="4:9" ht="12.75">
      <c r="D194" s="6" t="s">
        <v>130</v>
      </c>
      <c r="I194" s="186"/>
    </row>
    <row r="195" spans="4:9" ht="12.75">
      <c r="D195" s="2" t="s">
        <v>21</v>
      </c>
      <c r="E195" s="2">
        <v>2</v>
      </c>
      <c r="I195" s="186">
        <f>E195*G195</f>
        <v>0</v>
      </c>
    </row>
    <row r="196" spans="3:9" ht="12.75">
      <c r="C196" s="40"/>
      <c r="D196" s="15"/>
      <c r="I196" s="186"/>
    </row>
    <row r="197" spans="3:9" ht="12.75">
      <c r="C197" s="34" t="s">
        <v>93</v>
      </c>
      <c r="D197" s="2" t="s">
        <v>64</v>
      </c>
      <c r="I197" s="186"/>
    </row>
    <row r="198" spans="4:9" ht="12.75">
      <c r="D198" s="6" t="s">
        <v>126</v>
      </c>
      <c r="I198" s="186"/>
    </row>
    <row r="199" spans="4:9" ht="12.75">
      <c r="D199" s="6" t="s">
        <v>111</v>
      </c>
      <c r="I199" s="186"/>
    </row>
    <row r="200" spans="4:9" ht="12.75">
      <c r="D200" s="6" t="s">
        <v>130</v>
      </c>
      <c r="I200" s="186"/>
    </row>
    <row r="201" spans="4:9" ht="12.75">
      <c r="D201" s="2" t="s">
        <v>21</v>
      </c>
      <c r="E201" s="2">
        <v>1</v>
      </c>
      <c r="I201" s="186">
        <f>E201*G201</f>
        <v>0</v>
      </c>
    </row>
    <row r="202" ht="12.75">
      <c r="I202" s="186"/>
    </row>
    <row r="203" spans="3:9" ht="12.75">
      <c r="C203" s="34" t="s">
        <v>135</v>
      </c>
      <c r="D203" s="2" t="s">
        <v>133</v>
      </c>
      <c r="I203" s="186"/>
    </row>
    <row r="204" spans="4:9" ht="12.75">
      <c r="D204" s="2" t="s">
        <v>134</v>
      </c>
      <c r="I204" s="186"/>
    </row>
    <row r="205" spans="4:9" ht="12.75">
      <c r="D205" s="2" t="s">
        <v>21</v>
      </c>
      <c r="E205" s="2">
        <v>2</v>
      </c>
      <c r="I205" s="186">
        <f>E205*G205</f>
        <v>0</v>
      </c>
    </row>
    <row r="206" ht="12.75">
      <c r="I206" s="186"/>
    </row>
    <row r="207" spans="3:9" ht="12.75">
      <c r="C207" s="34" t="s">
        <v>95</v>
      </c>
      <c r="D207" s="2" t="s">
        <v>260</v>
      </c>
      <c r="I207" s="186"/>
    </row>
    <row r="208" spans="4:9" ht="12.75">
      <c r="D208" s="2" t="s">
        <v>261</v>
      </c>
      <c r="I208" s="186"/>
    </row>
    <row r="209" spans="4:9" ht="12.75">
      <c r="D209" s="2" t="s">
        <v>257</v>
      </c>
      <c r="I209" s="186"/>
    </row>
    <row r="210" spans="4:9" ht="12.75">
      <c r="D210" s="2" t="s">
        <v>258</v>
      </c>
      <c r="I210" s="186"/>
    </row>
    <row r="211" spans="4:9" ht="12.75">
      <c r="D211" s="2" t="s">
        <v>21</v>
      </c>
      <c r="E211" s="2">
        <v>1</v>
      </c>
      <c r="I211" s="186">
        <f>E211*G211</f>
        <v>0</v>
      </c>
    </row>
    <row r="212" ht="12.75">
      <c r="I212" s="186"/>
    </row>
    <row r="213" spans="3:9" ht="12.75">
      <c r="C213" s="34" t="s">
        <v>136</v>
      </c>
      <c r="D213" s="2" t="s">
        <v>249</v>
      </c>
      <c r="I213" s="186"/>
    </row>
    <row r="214" spans="4:9" ht="12.75">
      <c r="D214" s="2" t="s">
        <v>259</v>
      </c>
      <c r="I214" s="186"/>
    </row>
    <row r="215" spans="4:9" ht="12.75">
      <c r="D215" s="2" t="s">
        <v>21</v>
      </c>
      <c r="E215" s="2">
        <v>1</v>
      </c>
      <c r="I215" s="186">
        <f>E215*G215</f>
        <v>0</v>
      </c>
    </row>
    <row r="216" spans="2:10" ht="12.75" customHeight="1">
      <c r="B216" s="10"/>
      <c r="C216" s="35"/>
      <c r="D216" s="10"/>
      <c r="E216" s="10"/>
      <c r="F216" s="10"/>
      <c r="G216" s="11"/>
      <c r="H216" s="10"/>
      <c r="I216" s="187"/>
      <c r="J216" s="1"/>
    </row>
    <row r="217" spans="2:10" ht="12.75" customHeight="1">
      <c r="B217" s="1"/>
      <c r="C217" s="37"/>
      <c r="D217" s="1"/>
      <c r="E217" s="1"/>
      <c r="F217" s="1"/>
      <c r="G217" s="4"/>
      <c r="H217" s="1"/>
      <c r="I217" s="190"/>
      <c r="J217" s="1"/>
    </row>
    <row r="218" spans="6:10" ht="13.5" thickBot="1">
      <c r="F218" s="18" t="s">
        <v>17</v>
      </c>
      <c r="G218" s="14"/>
      <c r="H218" s="13"/>
      <c r="I218" s="188">
        <f>SUM(I174:I217)</f>
        <v>0</v>
      </c>
      <c r="J218" s="1"/>
    </row>
    <row r="219" ht="13.5" thickTop="1">
      <c r="I219" s="186"/>
    </row>
    <row r="220" ht="12.75">
      <c r="I220" s="186"/>
    </row>
    <row r="221" spans="3:9" ht="12.75">
      <c r="C221" s="26">
        <v>6</v>
      </c>
      <c r="D221" s="15" t="s">
        <v>13</v>
      </c>
      <c r="I221" s="186"/>
    </row>
    <row r="222" spans="3:9" ht="12.75">
      <c r="C222" s="26"/>
      <c r="D222" s="15"/>
      <c r="I222" s="186"/>
    </row>
    <row r="223" spans="3:9" ht="12.75">
      <c r="C223" s="26">
        <v>61</v>
      </c>
      <c r="D223" s="15" t="s">
        <v>65</v>
      </c>
      <c r="I223" s="186"/>
    </row>
    <row r="224" ht="12.75">
      <c r="I224" s="186"/>
    </row>
    <row r="225" spans="3:9" ht="12.75">
      <c r="C225" s="34" t="s">
        <v>97</v>
      </c>
      <c r="D225" s="2" t="s">
        <v>98</v>
      </c>
      <c r="I225" s="186"/>
    </row>
    <row r="226" spans="4:9" ht="12.75">
      <c r="D226" s="2" t="s">
        <v>96</v>
      </c>
      <c r="H226" s="24"/>
      <c r="I226" s="186"/>
    </row>
    <row r="227" spans="4:9" ht="12.75">
      <c r="D227" s="2" t="s">
        <v>21</v>
      </c>
      <c r="E227" s="2">
        <v>1</v>
      </c>
      <c r="I227" s="186">
        <f>E227*G227</f>
        <v>0</v>
      </c>
    </row>
    <row r="228" ht="12.75">
      <c r="I228" s="186"/>
    </row>
    <row r="229" spans="3:9" ht="12.75">
      <c r="C229" s="34" t="s">
        <v>137</v>
      </c>
      <c r="D229" s="2" t="s">
        <v>66</v>
      </c>
      <c r="I229" s="186"/>
    </row>
    <row r="230" spans="4:9" ht="12.75">
      <c r="D230" s="2" t="s">
        <v>67</v>
      </c>
      <c r="I230" s="186"/>
    </row>
    <row r="231" spans="4:9" ht="12.75">
      <c r="D231" s="2" t="s">
        <v>148</v>
      </c>
      <c r="I231" s="186"/>
    </row>
    <row r="232" spans="4:9" ht="12.75">
      <c r="D232" s="2" t="s">
        <v>21</v>
      </c>
      <c r="E232" s="2">
        <v>1</v>
      </c>
      <c r="I232" s="186">
        <f>E232*G232</f>
        <v>0</v>
      </c>
    </row>
    <row r="233" ht="12.75">
      <c r="I233" s="186"/>
    </row>
    <row r="234" spans="3:9" ht="12.75">
      <c r="C234" s="34" t="s">
        <v>68</v>
      </c>
      <c r="D234" s="2" t="s">
        <v>69</v>
      </c>
      <c r="I234" s="186"/>
    </row>
    <row r="235" spans="4:9" ht="12.75">
      <c r="D235" s="2" t="s">
        <v>70</v>
      </c>
      <c r="I235" s="186"/>
    </row>
    <row r="236" spans="3:11" s="15" customFormat="1" ht="12.75">
      <c r="C236" s="26"/>
      <c r="D236" s="6" t="s">
        <v>77</v>
      </c>
      <c r="G236" s="25"/>
      <c r="I236" s="186"/>
      <c r="K236" s="2"/>
    </row>
    <row r="237" spans="4:9" ht="12.75">
      <c r="D237" s="6" t="s">
        <v>21</v>
      </c>
      <c r="E237" s="2">
        <v>1</v>
      </c>
      <c r="I237" s="186">
        <f>E237*G237</f>
        <v>0</v>
      </c>
    </row>
    <row r="238" ht="12.75">
      <c r="I238" s="186"/>
    </row>
    <row r="239" spans="3:9" ht="12.75">
      <c r="C239" s="26">
        <v>62</v>
      </c>
      <c r="D239" s="15" t="s">
        <v>82</v>
      </c>
      <c r="G239" s="2"/>
      <c r="I239" s="186"/>
    </row>
    <row r="240" spans="4:9" ht="12.75">
      <c r="D240" s="15"/>
      <c r="G240" s="2"/>
      <c r="I240" s="186"/>
    </row>
    <row r="241" spans="3:9" ht="12.75">
      <c r="C241" s="34" t="s">
        <v>127</v>
      </c>
      <c r="D241" s="2" t="s">
        <v>78</v>
      </c>
      <c r="I241" s="186"/>
    </row>
    <row r="242" spans="4:9" ht="12.75">
      <c r="D242" s="2" t="s">
        <v>79</v>
      </c>
      <c r="I242" s="186"/>
    </row>
    <row r="243" spans="4:9" ht="12.75">
      <c r="D243" s="2" t="s">
        <v>99</v>
      </c>
      <c r="I243" s="186"/>
    </row>
    <row r="244" spans="4:9" ht="12.75">
      <c r="D244" s="2" t="s">
        <v>100</v>
      </c>
      <c r="I244" s="186"/>
    </row>
    <row r="245" spans="4:9" ht="12.75">
      <c r="D245" s="2" t="s">
        <v>112</v>
      </c>
      <c r="I245" s="186"/>
    </row>
    <row r="246" spans="4:9" ht="12.75">
      <c r="D246" s="2" t="s">
        <v>128</v>
      </c>
      <c r="I246" s="186"/>
    </row>
    <row r="247" spans="4:9" ht="12.75">
      <c r="D247" s="2" t="s">
        <v>60</v>
      </c>
      <c r="E247" s="2">
        <v>80</v>
      </c>
      <c r="I247" s="186">
        <f>E247*G247</f>
        <v>0</v>
      </c>
    </row>
    <row r="248" ht="12.75">
      <c r="I248" s="186"/>
    </row>
    <row r="249" spans="3:9" ht="12.75">
      <c r="C249" s="34" t="s">
        <v>101</v>
      </c>
      <c r="D249" s="2" t="s">
        <v>78</v>
      </c>
      <c r="I249" s="186"/>
    </row>
    <row r="250" spans="4:9" ht="12.75">
      <c r="D250" s="2" t="s">
        <v>79</v>
      </c>
      <c r="I250" s="186"/>
    </row>
    <row r="251" spans="4:9" ht="12.75">
      <c r="D251" s="2" t="s">
        <v>99</v>
      </c>
      <c r="I251" s="186"/>
    </row>
    <row r="252" spans="4:9" ht="12.75">
      <c r="D252" s="2" t="s">
        <v>100</v>
      </c>
      <c r="I252" s="186"/>
    </row>
    <row r="253" spans="4:9" ht="12.75">
      <c r="D253" s="2" t="s">
        <v>102</v>
      </c>
      <c r="I253" s="186"/>
    </row>
    <row r="254" spans="4:9" ht="12.75">
      <c r="D254" s="2" t="s">
        <v>129</v>
      </c>
      <c r="I254" s="186"/>
    </row>
    <row r="255" spans="4:9" ht="12.75">
      <c r="D255" s="2" t="s">
        <v>60</v>
      </c>
      <c r="E255" s="2">
        <v>12</v>
      </c>
      <c r="I255" s="186">
        <f>E255*G255</f>
        <v>0</v>
      </c>
    </row>
    <row r="256" ht="12.75">
      <c r="I256" s="186"/>
    </row>
    <row r="257" spans="3:9" ht="12.75">
      <c r="C257" s="34" t="s">
        <v>80</v>
      </c>
      <c r="D257" s="2" t="s">
        <v>81</v>
      </c>
      <c r="I257" s="186"/>
    </row>
    <row r="258" spans="4:9" ht="12.75">
      <c r="D258" s="2" t="s">
        <v>114</v>
      </c>
      <c r="I258" s="186"/>
    </row>
    <row r="259" spans="4:9" ht="14.25">
      <c r="D259" s="2" t="s">
        <v>22</v>
      </c>
      <c r="E259" s="2">
        <v>14.2</v>
      </c>
      <c r="I259" s="186">
        <f>E259*G259</f>
        <v>0</v>
      </c>
    </row>
    <row r="260" ht="12.75">
      <c r="I260" s="186"/>
    </row>
    <row r="261" spans="3:9" ht="12.75">
      <c r="C261" s="34" t="s">
        <v>150</v>
      </c>
      <c r="D261" s="2" t="s">
        <v>116</v>
      </c>
      <c r="I261" s="186"/>
    </row>
    <row r="262" spans="4:9" ht="12.75">
      <c r="D262" s="2" t="s">
        <v>117</v>
      </c>
      <c r="I262" s="186"/>
    </row>
    <row r="263" spans="4:9" ht="12.75">
      <c r="D263" s="2" t="s">
        <v>118</v>
      </c>
      <c r="I263" s="186"/>
    </row>
    <row r="264" spans="4:9" ht="12.75">
      <c r="D264" s="2" t="s">
        <v>119</v>
      </c>
      <c r="I264" s="186"/>
    </row>
    <row r="265" spans="4:9" ht="14.25">
      <c r="D265" s="2" t="s">
        <v>22</v>
      </c>
      <c r="E265" s="2">
        <v>2.5</v>
      </c>
      <c r="I265" s="186">
        <f>E265*G265</f>
        <v>0</v>
      </c>
    </row>
    <row r="266" ht="12.75">
      <c r="I266" s="186"/>
    </row>
    <row r="267" spans="3:9" ht="12.75">
      <c r="C267" s="34" t="s">
        <v>115</v>
      </c>
      <c r="D267" s="2" t="s">
        <v>116</v>
      </c>
      <c r="I267" s="186"/>
    </row>
    <row r="268" spans="4:9" ht="12.75">
      <c r="D268" s="2" t="s">
        <v>149</v>
      </c>
      <c r="I268" s="186"/>
    </row>
    <row r="269" spans="4:9" ht="12.75">
      <c r="D269" s="2" t="s">
        <v>118</v>
      </c>
      <c r="I269" s="186"/>
    </row>
    <row r="270" spans="4:9" ht="12.75">
      <c r="D270" s="2" t="s">
        <v>119</v>
      </c>
      <c r="I270" s="186"/>
    </row>
    <row r="271" spans="4:9" ht="14.25">
      <c r="D271" s="2" t="s">
        <v>22</v>
      </c>
      <c r="E271" s="2">
        <v>2.5</v>
      </c>
      <c r="I271" s="186">
        <f>E271*G271</f>
        <v>0</v>
      </c>
    </row>
    <row r="272" ht="12.75">
      <c r="I272" s="186"/>
    </row>
    <row r="273" spans="3:9" ht="12.75">
      <c r="C273" s="26" t="s">
        <v>267</v>
      </c>
      <c r="D273" s="15" t="s">
        <v>268</v>
      </c>
      <c r="I273" s="186"/>
    </row>
    <row r="274" ht="12.75">
      <c r="I274" s="186"/>
    </row>
    <row r="275" spans="3:9" ht="12.75">
      <c r="C275" s="34" t="s">
        <v>269</v>
      </c>
      <c r="D275" s="2" t="s">
        <v>270</v>
      </c>
      <c r="I275" s="186"/>
    </row>
    <row r="276" spans="4:9" ht="12.75">
      <c r="D276" s="2" t="s">
        <v>271</v>
      </c>
      <c r="I276" s="186"/>
    </row>
    <row r="277" spans="4:9" ht="12.75">
      <c r="D277" s="2" t="s">
        <v>272</v>
      </c>
      <c r="I277" s="186"/>
    </row>
    <row r="278" spans="4:9" ht="12.75">
      <c r="D278" s="2" t="s">
        <v>273</v>
      </c>
      <c r="I278" s="186"/>
    </row>
    <row r="279" spans="4:9" ht="12.75">
      <c r="D279" s="2" t="s">
        <v>274</v>
      </c>
      <c r="I279" s="186"/>
    </row>
    <row r="280" spans="4:9" ht="12.75">
      <c r="D280" s="2" t="s">
        <v>60</v>
      </c>
      <c r="E280" s="2">
        <v>45</v>
      </c>
      <c r="I280" s="186">
        <f>E280*G280</f>
        <v>0</v>
      </c>
    </row>
    <row r="281" spans="9:10" ht="12.75">
      <c r="I281" s="186"/>
      <c r="J281" s="1"/>
    </row>
    <row r="282" spans="6:10" ht="13.5" thickBot="1">
      <c r="F282" s="18" t="s">
        <v>17</v>
      </c>
      <c r="G282" s="14"/>
      <c r="H282" s="13"/>
      <c r="I282" s="188">
        <f>SUM(I227:I281)</f>
        <v>0</v>
      </c>
      <c r="J282" s="1"/>
    </row>
    <row r="283" ht="13.5" thickTop="1">
      <c r="I283" s="186"/>
    </row>
    <row r="284" spans="3:9" ht="12.75">
      <c r="C284" s="26">
        <v>7</v>
      </c>
      <c r="D284" s="15" t="s">
        <v>15</v>
      </c>
      <c r="I284" s="186"/>
    </row>
    <row r="285" ht="12.75">
      <c r="I285" s="186"/>
    </row>
    <row r="286" spans="3:9" ht="12.75">
      <c r="C286" s="41" t="s">
        <v>151</v>
      </c>
      <c r="D286" s="5" t="s">
        <v>152</v>
      </c>
      <c r="E286" s="1"/>
      <c r="I286" s="186"/>
    </row>
    <row r="287" ht="12.75">
      <c r="I287" s="186"/>
    </row>
    <row r="288" spans="3:9" ht="12.75">
      <c r="C288" s="34" t="s">
        <v>153</v>
      </c>
      <c r="D288" s="2" t="s">
        <v>154</v>
      </c>
      <c r="I288" s="186"/>
    </row>
    <row r="289" spans="4:9" ht="12.75">
      <c r="D289" s="2" t="s">
        <v>155</v>
      </c>
      <c r="I289" s="186"/>
    </row>
    <row r="290" spans="4:9" ht="12.75">
      <c r="D290" s="2" t="s">
        <v>60</v>
      </c>
      <c r="E290" s="2">
        <v>22</v>
      </c>
      <c r="I290" s="186">
        <f>E290*G290</f>
        <v>0</v>
      </c>
    </row>
    <row r="291" ht="12.75">
      <c r="I291" s="186"/>
    </row>
    <row r="292" spans="3:9" ht="12.75">
      <c r="C292" s="41" t="s">
        <v>156</v>
      </c>
      <c r="D292" s="5" t="s">
        <v>157</v>
      </c>
      <c r="E292" s="1"/>
      <c r="I292" s="186"/>
    </row>
    <row r="293" ht="12.75">
      <c r="I293" s="186"/>
    </row>
    <row r="294" spans="3:9" ht="12.75">
      <c r="C294" s="34" t="s">
        <v>160</v>
      </c>
      <c r="D294" s="2" t="s">
        <v>158</v>
      </c>
      <c r="I294" s="186"/>
    </row>
    <row r="295" spans="4:9" ht="12.75">
      <c r="D295" s="2" t="s">
        <v>159</v>
      </c>
      <c r="I295" s="186"/>
    </row>
    <row r="296" spans="4:9" ht="12.75">
      <c r="D296" s="2" t="s">
        <v>60</v>
      </c>
      <c r="E296" s="2">
        <v>32</v>
      </c>
      <c r="I296" s="186">
        <f>E296*G296</f>
        <v>0</v>
      </c>
    </row>
    <row r="297" ht="12.75">
      <c r="I297" s="186"/>
    </row>
    <row r="298" spans="3:9" ht="12.75">
      <c r="C298" s="41" t="s">
        <v>161</v>
      </c>
      <c r="D298" s="5" t="s">
        <v>113</v>
      </c>
      <c r="E298" s="1"/>
      <c r="I298" s="186"/>
    </row>
    <row r="299" ht="12.75">
      <c r="I299" s="186"/>
    </row>
    <row r="300" spans="3:9" ht="12.75">
      <c r="C300" s="34" t="s">
        <v>162</v>
      </c>
      <c r="D300" s="2" t="s">
        <v>163</v>
      </c>
      <c r="I300" s="186"/>
    </row>
    <row r="301" spans="4:9" ht="12.75">
      <c r="D301" s="2" t="s">
        <v>164</v>
      </c>
      <c r="I301" s="186"/>
    </row>
    <row r="302" spans="4:9" ht="12.75">
      <c r="D302" s="2" t="s">
        <v>21</v>
      </c>
      <c r="E302" s="2">
        <v>1</v>
      </c>
      <c r="I302" s="186">
        <f>E302*G302</f>
        <v>0</v>
      </c>
    </row>
    <row r="303" ht="12.75">
      <c r="I303" s="186"/>
    </row>
    <row r="304" spans="3:9" ht="12.75">
      <c r="C304" s="34" t="s">
        <v>173</v>
      </c>
      <c r="D304" s="2" t="s">
        <v>174</v>
      </c>
      <c r="I304" s="186"/>
    </row>
    <row r="305" spans="4:9" ht="12.75">
      <c r="D305" s="2" t="s">
        <v>175</v>
      </c>
      <c r="I305" s="186"/>
    </row>
    <row r="306" spans="4:9" ht="12.75">
      <c r="D306" s="2" t="s">
        <v>176</v>
      </c>
      <c r="I306" s="186"/>
    </row>
    <row r="307" spans="4:9" ht="12.75">
      <c r="D307" s="2" t="s">
        <v>60</v>
      </c>
      <c r="E307" s="2">
        <v>5</v>
      </c>
      <c r="I307" s="186">
        <f>E307*G307</f>
        <v>0</v>
      </c>
    </row>
    <row r="308" ht="12.75">
      <c r="I308" s="186"/>
    </row>
    <row r="309" spans="2:10" ht="12.75">
      <c r="B309" s="1"/>
      <c r="C309" s="41">
        <v>78</v>
      </c>
      <c r="D309" s="5" t="s">
        <v>71</v>
      </c>
      <c r="E309" s="1"/>
      <c r="F309" s="1"/>
      <c r="G309" s="4"/>
      <c r="H309" s="1"/>
      <c r="I309" s="186"/>
      <c r="J309" s="1"/>
    </row>
    <row r="310" spans="2:10" ht="12.75">
      <c r="B310" s="1"/>
      <c r="C310" s="37"/>
      <c r="D310" s="1"/>
      <c r="E310" s="1"/>
      <c r="F310" s="1"/>
      <c r="G310" s="4"/>
      <c r="H310" s="1"/>
      <c r="I310" s="186"/>
      <c r="J310" s="1"/>
    </row>
    <row r="311" spans="2:10" ht="12.75">
      <c r="B311" s="1"/>
      <c r="C311" s="37" t="s">
        <v>72</v>
      </c>
      <c r="D311" s="1" t="s">
        <v>73</v>
      </c>
      <c r="E311" s="1"/>
      <c r="F311" s="1"/>
      <c r="G311" s="4"/>
      <c r="H311" s="1"/>
      <c r="I311" s="186"/>
      <c r="J311" s="1"/>
    </row>
    <row r="312" spans="2:10" ht="12.75">
      <c r="B312" s="1"/>
      <c r="C312" s="37"/>
      <c r="D312" s="1" t="s">
        <v>26</v>
      </c>
      <c r="E312" s="1">
        <v>8</v>
      </c>
      <c r="F312" s="1"/>
      <c r="G312" s="4"/>
      <c r="H312" s="1"/>
      <c r="I312" s="186">
        <f>E312*G312</f>
        <v>0</v>
      </c>
      <c r="J312" s="1"/>
    </row>
    <row r="313" spans="2:10" ht="12.75">
      <c r="B313" s="1"/>
      <c r="C313" s="37"/>
      <c r="D313" s="1"/>
      <c r="E313" s="1"/>
      <c r="F313" s="1"/>
      <c r="G313" s="4"/>
      <c r="H313" s="1"/>
      <c r="I313" s="186"/>
      <c r="J313" s="1"/>
    </row>
    <row r="314" spans="2:10" ht="12.75">
      <c r="B314" s="1"/>
      <c r="C314" s="37" t="s">
        <v>138</v>
      </c>
      <c r="D314" s="1" t="s">
        <v>3</v>
      </c>
      <c r="E314" s="1"/>
      <c r="F314" s="1"/>
      <c r="G314" s="4"/>
      <c r="H314" s="1"/>
      <c r="I314" s="186"/>
      <c r="J314" s="1"/>
    </row>
    <row r="315" spans="2:10" ht="12.75">
      <c r="B315" s="1"/>
      <c r="C315" s="37"/>
      <c r="D315" s="1" t="s">
        <v>26</v>
      </c>
      <c r="E315" s="1">
        <v>8</v>
      </c>
      <c r="F315" s="1"/>
      <c r="G315" s="4"/>
      <c r="H315" s="1"/>
      <c r="I315" s="186">
        <f>E315*G315</f>
        <v>0</v>
      </c>
      <c r="J315" s="1"/>
    </row>
    <row r="316" spans="2:10" ht="13.5" customHeight="1">
      <c r="B316" s="1"/>
      <c r="C316" s="37"/>
      <c r="D316" s="1"/>
      <c r="E316" s="1"/>
      <c r="F316" s="1"/>
      <c r="G316" s="4"/>
      <c r="H316" s="1"/>
      <c r="I316" s="186"/>
      <c r="J316" s="1"/>
    </row>
    <row r="317" spans="2:10" ht="12.75">
      <c r="B317" s="1"/>
      <c r="C317" s="41">
        <v>79</v>
      </c>
      <c r="D317" s="17" t="s">
        <v>103</v>
      </c>
      <c r="E317" s="27"/>
      <c r="F317" s="1"/>
      <c r="G317" s="4"/>
      <c r="H317" s="1"/>
      <c r="I317" s="186"/>
      <c r="J317" s="1"/>
    </row>
    <row r="318" spans="2:10" ht="12.75">
      <c r="B318" s="1"/>
      <c r="C318" s="37"/>
      <c r="D318" s="4"/>
      <c r="E318" s="27"/>
      <c r="F318" s="1"/>
      <c r="G318" s="4"/>
      <c r="H318" s="1"/>
      <c r="I318" s="186"/>
      <c r="J318" s="1"/>
    </row>
    <row r="319" spans="2:10" ht="12.75">
      <c r="B319" s="1"/>
      <c r="C319" s="37" t="s">
        <v>2</v>
      </c>
      <c r="D319" s="4" t="s">
        <v>1</v>
      </c>
      <c r="E319" s="27"/>
      <c r="F319" s="1"/>
      <c r="G319" s="4"/>
      <c r="H319" s="1"/>
      <c r="I319" s="186"/>
      <c r="J319" s="1"/>
    </row>
    <row r="320" spans="2:10" ht="12.75">
      <c r="B320" s="1"/>
      <c r="C320" s="37"/>
      <c r="D320" s="1" t="s">
        <v>84</v>
      </c>
      <c r="E320" s="1"/>
      <c r="F320" s="1"/>
      <c r="G320" s="4"/>
      <c r="H320" s="1"/>
      <c r="I320" s="186">
        <f>G320</f>
        <v>0</v>
      </c>
      <c r="J320" s="1"/>
    </row>
    <row r="321" spans="2:10" ht="12.75">
      <c r="B321" s="1"/>
      <c r="C321" s="37"/>
      <c r="D321" s="1"/>
      <c r="E321" s="1"/>
      <c r="F321" s="1"/>
      <c r="G321" s="4"/>
      <c r="H321" s="1"/>
      <c r="I321" s="186"/>
      <c r="J321" s="1"/>
    </row>
    <row r="322" spans="2:10" ht="12.75">
      <c r="B322" s="1"/>
      <c r="C322" s="37" t="s">
        <v>0</v>
      </c>
      <c r="D322" s="4" t="s">
        <v>120</v>
      </c>
      <c r="E322" s="1"/>
      <c r="F322" s="1"/>
      <c r="G322" s="4"/>
      <c r="H322" s="1"/>
      <c r="I322" s="186"/>
      <c r="J322" s="1"/>
    </row>
    <row r="323" spans="2:10" ht="12.75">
      <c r="B323" s="1"/>
      <c r="C323" s="37"/>
      <c r="D323" s="4" t="s">
        <v>26</v>
      </c>
      <c r="E323" s="1"/>
      <c r="F323" s="1"/>
      <c r="G323" s="4"/>
      <c r="H323" s="1"/>
      <c r="I323" s="186">
        <f>G323</f>
        <v>0</v>
      </c>
      <c r="J323" s="1"/>
    </row>
    <row r="324" spans="2:10" ht="12.75">
      <c r="B324" s="10"/>
      <c r="C324" s="35"/>
      <c r="D324" s="10"/>
      <c r="E324" s="10"/>
      <c r="F324" s="10"/>
      <c r="G324" s="11"/>
      <c r="H324" s="10"/>
      <c r="I324" s="187"/>
      <c r="J324" s="1"/>
    </row>
    <row r="325" spans="9:10" ht="12.75">
      <c r="I325" s="186"/>
      <c r="J325" s="1"/>
    </row>
    <row r="326" spans="6:10" ht="13.5" thickBot="1">
      <c r="F326" s="18" t="s">
        <v>17</v>
      </c>
      <c r="G326" s="14"/>
      <c r="H326" s="13"/>
      <c r="I326" s="188">
        <f>SUM(I285:I325)</f>
        <v>0</v>
      </c>
      <c r="J326" s="1"/>
    </row>
    <row r="327" spans="2:10" ht="13.5" thickTop="1">
      <c r="B327" s="1"/>
      <c r="C327" s="37"/>
      <c r="D327" s="1"/>
      <c r="E327" s="1"/>
      <c r="F327" s="1"/>
      <c r="G327" s="4"/>
      <c r="H327" s="1"/>
      <c r="I327" s="190"/>
      <c r="J327" s="1"/>
    </row>
  </sheetData>
  <sheetProtection/>
  <printOptions/>
  <pageMargins left="0.75" right="0.75" top="1" bottom="1" header="0" footer="0"/>
  <pageSetup horizontalDpi="600" verticalDpi="600" orientation="portrait" paperSize="9" scale="97" r:id="rId2"/>
  <rowBreaks count="7" manualBreakCount="7">
    <brk id="36" max="255" man="1"/>
    <brk id="62" max="255" man="1"/>
    <brk id="118" max="8" man="1"/>
    <brk id="170" max="255" man="1"/>
    <brk id="218" max="255" man="1"/>
    <brk id="271" max="8" man="1"/>
    <brk id="28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4"/>
  <sheetViews>
    <sheetView tabSelected="1" view="pageBreakPreview" zoomScaleSheetLayoutView="100" zoomScalePageLayoutView="0" workbookViewId="0" topLeftCell="A65">
      <selection activeCell="F85" sqref="F85"/>
    </sheetView>
  </sheetViews>
  <sheetFormatPr defaultColWidth="11.125" defaultRowHeight="12.75"/>
  <cols>
    <col min="1" max="1" width="8.75390625" style="62" customWidth="1"/>
    <col min="2" max="2" width="36.25390625" style="63" customWidth="1"/>
    <col min="3" max="3" width="8.75390625" style="63" customWidth="1"/>
    <col min="4" max="4" width="10.875" style="64" customWidth="1"/>
    <col min="5" max="5" width="2.125" style="57" customWidth="1"/>
    <col min="6" max="6" width="15.00390625" style="58" customWidth="1"/>
    <col min="7" max="7" width="2.125" style="57" customWidth="1"/>
    <col min="8" max="8" width="15.75390625" style="59" customWidth="1"/>
    <col min="9" max="9" width="4.75390625" style="65" customWidth="1"/>
    <col min="10" max="10" width="19.00390625" style="65" customWidth="1"/>
    <col min="11" max="11" width="11.125" style="65" customWidth="1"/>
    <col min="12" max="12" width="32.875" style="65" customWidth="1"/>
    <col min="13" max="13" width="37.00390625" style="65" customWidth="1"/>
    <col min="14" max="14" width="36.75390625" style="65" customWidth="1"/>
    <col min="15" max="15" width="11.125" style="65" customWidth="1"/>
    <col min="16" max="16" width="53.125" style="65" customWidth="1"/>
    <col min="17" max="17" width="11.125" style="65" customWidth="1"/>
    <col min="18" max="18" width="14.375" style="66" customWidth="1"/>
    <col min="19" max="16384" width="11.125" style="65" customWidth="1"/>
  </cols>
  <sheetData>
    <row r="1" spans="1:18" s="50" customFormat="1" ht="15.75" customHeight="1">
      <c r="A1" s="43"/>
      <c r="B1" s="44"/>
      <c r="C1" s="45"/>
      <c r="D1" s="46"/>
      <c r="E1" s="47"/>
      <c r="F1" s="47"/>
      <c r="G1" s="47"/>
      <c r="H1" s="48"/>
      <c r="I1" s="49"/>
      <c r="R1" s="51"/>
    </row>
    <row r="2" spans="1:18" s="50" customFormat="1" ht="15.75" customHeight="1">
      <c r="A2" s="43"/>
      <c r="B2" s="44"/>
      <c r="C2" s="52"/>
      <c r="D2" s="46"/>
      <c r="E2" s="47"/>
      <c r="F2" s="47"/>
      <c r="G2" s="47"/>
      <c r="H2" s="48"/>
      <c r="I2" s="49"/>
      <c r="R2" s="51"/>
    </row>
    <row r="3" spans="1:18" s="50" customFormat="1" ht="15.75" customHeight="1">
      <c r="A3" s="43"/>
      <c r="B3" s="44"/>
      <c r="C3" s="45"/>
      <c r="D3" s="53"/>
      <c r="E3" s="47"/>
      <c r="F3" s="54"/>
      <c r="G3" s="47"/>
      <c r="H3" s="48"/>
      <c r="I3" s="49"/>
      <c r="R3" s="51"/>
    </row>
    <row r="4" spans="1:18" s="50" customFormat="1" ht="15.75" customHeight="1">
      <c r="A4" s="43"/>
      <c r="B4" s="44"/>
      <c r="C4" s="45"/>
      <c r="D4" s="53"/>
      <c r="E4" s="47"/>
      <c r="F4" s="54"/>
      <c r="G4" s="47"/>
      <c r="H4" s="48"/>
      <c r="I4" s="49"/>
      <c r="R4" s="51"/>
    </row>
    <row r="5" spans="1:18" s="50" customFormat="1" ht="12.75">
      <c r="A5" s="43"/>
      <c r="B5" s="44"/>
      <c r="C5" s="55"/>
      <c r="D5" s="56"/>
      <c r="E5" s="57"/>
      <c r="F5" s="58"/>
      <c r="G5" s="57"/>
      <c r="H5" s="59"/>
      <c r="R5" s="60"/>
    </row>
    <row r="6" spans="1:18" s="50" customFormat="1" ht="12.75">
      <c r="A6" s="43"/>
      <c r="B6" s="44"/>
      <c r="C6" s="45"/>
      <c r="D6" s="61"/>
      <c r="E6" s="47"/>
      <c r="F6" s="54"/>
      <c r="G6" s="47"/>
      <c r="H6" s="59"/>
      <c r="R6" s="51"/>
    </row>
    <row r="7" spans="1:18" s="50" customFormat="1" ht="12.75">
      <c r="A7" s="43"/>
      <c r="B7" s="44"/>
      <c r="C7" s="45"/>
      <c r="D7" s="61"/>
      <c r="E7" s="47"/>
      <c r="F7" s="54"/>
      <c r="G7" s="47"/>
      <c r="H7" s="59"/>
      <c r="R7" s="60"/>
    </row>
    <row r="8" spans="1:18" s="50" customFormat="1" ht="12.75">
      <c r="A8" s="43"/>
      <c r="B8" s="44"/>
      <c r="C8" s="44"/>
      <c r="D8" s="53"/>
      <c r="E8" s="57"/>
      <c r="F8" s="58"/>
      <c r="G8" s="57"/>
      <c r="H8" s="59"/>
      <c r="R8" s="60"/>
    </row>
    <row r="10" spans="1:18" ht="12.75">
      <c r="A10" s="62" t="s">
        <v>178</v>
      </c>
      <c r="B10" s="67" t="s">
        <v>179</v>
      </c>
      <c r="C10" s="67"/>
      <c r="D10" s="68"/>
      <c r="E10" s="67"/>
      <c r="F10" s="69"/>
      <c r="G10" s="67"/>
      <c r="H10" s="70"/>
      <c r="R10" s="71"/>
    </row>
    <row r="11" spans="2:18" ht="12.75">
      <c r="B11" s="67"/>
      <c r="C11" s="67"/>
      <c r="D11" s="68"/>
      <c r="E11" s="67"/>
      <c r="F11" s="69"/>
      <c r="G11" s="67"/>
      <c r="H11" s="70"/>
      <c r="R11" s="71"/>
    </row>
    <row r="13" spans="1:18" s="73" customFormat="1" ht="15.75" customHeight="1">
      <c r="A13" s="62" t="s">
        <v>180</v>
      </c>
      <c r="B13" s="67" t="s">
        <v>181</v>
      </c>
      <c r="C13" s="72"/>
      <c r="D13" s="68"/>
      <c r="E13" s="67"/>
      <c r="F13" s="69"/>
      <c r="G13" s="67"/>
      <c r="H13" s="191">
        <f>SUM(H138)</f>
        <v>0</v>
      </c>
      <c r="I13" s="42"/>
      <c r="L13" s="74"/>
      <c r="R13" s="71"/>
    </row>
    <row r="14" spans="1:18" s="73" customFormat="1" ht="15.75" customHeight="1">
      <c r="A14" s="62" t="s">
        <v>182</v>
      </c>
      <c r="B14" s="67" t="s">
        <v>183</v>
      </c>
      <c r="C14" s="67"/>
      <c r="D14" s="68"/>
      <c r="E14" s="67"/>
      <c r="F14" s="69"/>
      <c r="G14" s="67"/>
      <c r="H14" s="191">
        <f>SUM(H148)</f>
        <v>0</v>
      </c>
      <c r="I14" s="42"/>
      <c r="L14" s="74"/>
      <c r="R14" s="71"/>
    </row>
    <row r="15" spans="1:18" s="78" customFormat="1" ht="20.25" customHeight="1">
      <c r="A15" s="75"/>
      <c r="B15" s="76" t="s">
        <v>184</v>
      </c>
      <c r="C15" s="67"/>
      <c r="D15" s="68"/>
      <c r="E15" s="67"/>
      <c r="F15" s="69"/>
      <c r="G15" s="67"/>
      <c r="H15" s="191">
        <f>SUM(H13:H14)*0.22</f>
        <v>0</v>
      </c>
      <c r="I15" s="77"/>
      <c r="L15" s="79"/>
      <c r="R15" s="80"/>
    </row>
    <row r="16" spans="1:18" s="78" customFormat="1" ht="20.25" customHeight="1">
      <c r="A16" s="75"/>
      <c r="B16" s="81"/>
      <c r="C16" s="67"/>
      <c r="D16" s="68"/>
      <c r="E16" s="67"/>
      <c r="F16" s="69"/>
      <c r="G16" s="67"/>
      <c r="H16" s="192"/>
      <c r="I16" s="77"/>
      <c r="L16" s="79"/>
      <c r="R16" s="80"/>
    </row>
    <row r="17" spans="1:18" s="78" customFormat="1" ht="20.25" customHeight="1">
      <c r="A17" s="75"/>
      <c r="B17" s="81"/>
      <c r="C17" s="67"/>
      <c r="D17" s="68"/>
      <c r="E17" s="67"/>
      <c r="F17" s="69"/>
      <c r="G17" s="67"/>
      <c r="H17" s="192"/>
      <c r="I17" s="77"/>
      <c r="L17" s="79"/>
      <c r="R17" s="80"/>
    </row>
    <row r="18" spans="2:18" ht="12.75">
      <c r="B18" s="72"/>
      <c r="C18" s="72"/>
      <c r="D18" s="68"/>
      <c r="E18" s="67"/>
      <c r="F18" s="69"/>
      <c r="G18" s="67"/>
      <c r="H18" s="193"/>
      <c r="L18" s="71"/>
      <c r="R18" s="71"/>
    </row>
    <row r="19" spans="2:18" ht="13.5" thickBot="1">
      <c r="B19" s="82" t="s">
        <v>185</v>
      </c>
      <c r="C19" s="83"/>
      <c r="D19" s="84"/>
      <c r="E19" s="85"/>
      <c r="F19" s="86"/>
      <c r="G19" s="85"/>
      <c r="H19" s="191">
        <f>SUM(H13:H15)</f>
        <v>0</v>
      </c>
      <c r="I19" s="42"/>
      <c r="K19" s="71"/>
      <c r="L19" s="87"/>
      <c r="R19" s="88"/>
    </row>
    <row r="20" ht="12.75">
      <c r="H20" s="194"/>
    </row>
    <row r="21" ht="12.75">
      <c r="H21" s="194"/>
    </row>
    <row r="22" spans="6:16" ht="15.75" customHeight="1">
      <c r="F22" s="89"/>
      <c r="G22" s="90"/>
      <c r="H22" s="195"/>
      <c r="L22" s="63"/>
      <c r="M22" s="63"/>
      <c r="N22" s="63"/>
      <c r="P22" s="63"/>
    </row>
    <row r="23" spans="6:16" ht="84.75" customHeight="1">
      <c r="F23" s="91"/>
      <c r="G23" s="91"/>
      <c r="H23" s="196"/>
      <c r="L23" s="63"/>
      <c r="M23" s="63"/>
      <c r="N23" s="63"/>
      <c r="P23" s="63"/>
    </row>
    <row r="24" ht="12.75">
      <c r="H24" s="194"/>
    </row>
    <row r="25" spans="6:20" ht="12.75">
      <c r="F25" s="92"/>
      <c r="G25" s="93"/>
      <c r="H25" s="197"/>
      <c r="L25" s="89"/>
      <c r="M25" s="90"/>
      <c r="N25" s="90"/>
      <c r="P25" s="94"/>
      <c r="R25" s="89"/>
      <c r="S25" s="90"/>
      <c r="T25" s="90"/>
    </row>
    <row r="26" spans="6:20" ht="119.25" customHeight="1">
      <c r="F26" s="95"/>
      <c r="G26" s="96"/>
      <c r="H26" s="198"/>
      <c r="L26" s="91"/>
      <c r="M26" s="97"/>
      <c r="N26" s="97"/>
      <c r="P26" s="98"/>
      <c r="R26" s="91"/>
      <c r="S26" s="91"/>
      <c r="T26" s="91"/>
    </row>
    <row r="27" ht="15.75" customHeight="1">
      <c r="H27" s="194"/>
    </row>
    <row r="28" spans="6:18" ht="12.75">
      <c r="F28" s="89"/>
      <c r="G28" s="90"/>
      <c r="H28" s="195"/>
      <c r="L28" s="63"/>
      <c r="M28" s="99"/>
      <c r="N28" s="99"/>
      <c r="O28" s="99"/>
      <c r="P28" s="89"/>
      <c r="Q28" s="90"/>
      <c r="R28" s="90"/>
    </row>
    <row r="29" spans="6:20" ht="133.5" customHeight="1">
      <c r="F29" s="91"/>
      <c r="G29" s="91"/>
      <c r="H29" s="196"/>
      <c r="L29" s="63"/>
      <c r="M29" s="100"/>
      <c r="N29" s="100"/>
      <c r="O29" s="100"/>
      <c r="P29" s="91"/>
      <c r="Q29" s="91"/>
      <c r="R29" s="91"/>
      <c r="T29" s="63"/>
    </row>
    <row r="30" spans="8:14" ht="12.75">
      <c r="H30" s="194"/>
      <c r="L30" s="89"/>
      <c r="M30" s="90"/>
      <c r="N30" s="90"/>
    </row>
    <row r="31" ht="12.75">
      <c r="H31" s="194"/>
    </row>
    <row r="32" spans="1:18" s="73" customFormat="1" ht="13.5" thickBot="1">
      <c r="A32" s="62"/>
      <c r="B32" s="63"/>
      <c r="C32" s="63"/>
      <c r="D32" s="64"/>
      <c r="E32" s="57"/>
      <c r="F32" s="58"/>
      <c r="G32" s="57"/>
      <c r="H32" s="194"/>
      <c r="I32" s="65"/>
      <c r="R32" s="66"/>
    </row>
    <row r="33" spans="1:8" s="107" customFormat="1" ht="26.25" thickBot="1">
      <c r="A33" s="101" t="s">
        <v>186</v>
      </c>
      <c r="B33" s="102" t="s">
        <v>187</v>
      </c>
      <c r="C33" s="103" t="s">
        <v>188</v>
      </c>
      <c r="D33" s="104" t="s">
        <v>189</v>
      </c>
      <c r="E33" s="105"/>
      <c r="F33" s="106" t="s">
        <v>190</v>
      </c>
      <c r="G33" s="106"/>
      <c r="H33" s="199" t="s">
        <v>191</v>
      </c>
    </row>
    <row r="34" spans="1:18" s="73" customFormat="1" ht="12.75">
      <c r="A34" s="62"/>
      <c r="B34" s="63"/>
      <c r="C34" s="63"/>
      <c r="D34" s="64"/>
      <c r="E34" s="57"/>
      <c r="F34" s="58"/>
      <c r="G34" s="57"/>
      <c r="H34" s="194"/>
      <c r="I34" s="65"/>
      <c r="R34" s="66"/>
    </row>
    <row r="35" spans="1:18" s="114" customFormat="1" ht="12.75">
      <c r="A35" s="108" t="s">
        <v>192</v>
      </c>
      <c r="B35" s="109" t="s">
        <v>193</v>
      </c>
      <c r="C35" s="109"/>
      <c r="D35" s="110"/>
      <c r="E35" s="111"/>
      <c r="F35" s="112"/>
      <c r="G35" s="111"/>
      <c r="H35" s="193"/>
      <c r="I35" s="113"/>
      <c r="R35" s="115"/>
    </row>
    <row r="36" spans="1:18" s="73" customFormat="1" ht="12.75">
      <c r="A36" s="62"/>
      <c r="B36" s="63"/>
      <c r="C36" s="63"/>
      <c r="D36" s="64"/>
      <c r="E36" s="57"/>
      <c r="F36" s="58"/>
      <c r="G36" s="57"/>
      <c r="H36" s="194"/>
      <c r="I36" s="65"/>
      <c r="R36" s="66"/>
    </row>
    <row r="37" spans="1:18" ht="12.75">
      <c r="A37" s="116" t="s">
        <v>194</v>
      </c>
      <c r="B37" s="117" t="s">
        <v>5</v>
      </c>
      <c r="C37" s="117"/>
      <c r="D37" s="118"/>
      <c r="E37" s="117"/>
      <c r="F37" s="119"/>
      <c r="G37" s="117"/>
      <c r="H37" s="200"/>
      <c r="I37" s="73"/>
      <c r="R37" s="74"/>
    </row>
    <row r="38" spans="1:18" s="73" customFormat="1" ht="12.75">
      <c r="A38" s="62"/>
      <c r="B38" s="63"/>
      <c r="C38" s="63"/>
      <c r="D38" s="64"/>
      <c r="E38" s="57"/>
      <c r="F38" s="58"/>
      <c r="G38" s="57"/>
      <c r="H38" s="194"/>
      <c r="I38" s="65"/>
      <c r="R38" s="66"/>
    </row>
    <row r="39" spans="1:18" s="114" customFormat="1" ht="12.75">
      <c r="A39" s="108" t="s">
        <v>195</v>
      </c>
      <c r="B39" s="109" t="s">
        <v>18</v>
      </c>
      <c r="C39" s="109"/>
      <c r="D39" s="110"/>
      <c r="E39" s="111"/>
      <c r="F39" s="112"/>
      <c r="G39" s="111"/>
      <c r="H39" s="193"/>
      <c r="I39" s="113"/>
      <c r="R39" s="115"/>
    </row>
    <row r="40" spans="1:18" s="73" customFormat="1" ht="12.75">
      <c r="A40" s="62"/>
      <c r="B40" s="63"/>
      <c r="C40" s="63"/>
      <c r="D40" s="64"/>
      <c r="E40" s="57"/>
      <c r="F40" s="58"/>
      <c r="G40" s="57"/>
      <c r="H40" s="194"/>
      <c r="I40" s="65"/>
      <c r="R40" s="66"/>
    </row>
    <row r="41" spans="1:18" s="73" customFormat="1" ht="38.25">
      <c r="A41" s="121" t="s">
        <v>4</v>
      </c>
      <c r="B41" s="122" t="s">
        <v>196</v>
      </c>
      <c r="C41" s="123" t="s">
        <v>26</v>
      </c>
      <c r="D41" s="124">
        <v>1</v>
      </c>
      <c r="E41" s="117"/>
      <c r="F41" s="125"/>
      <c r="G41" s="117"/>
      <c r="H41" s="201">
        <f>D41*F41</f>
        <v>0</v>
      </c>
      <c r="I41" s="65"/>
      <c r="R41" s="66"/>
    </row>
    <row r="42" spans="1:18" s="73" customFormat="1" ht="12.75">
      <c r="A42" s="126"/>
      <c r="B42" s="117"/>
      <c r="C42" s="117"/>
      <c r="D42" s="127"/>
      <c r="E42" s="128"/>
      <c r="F42" s="129"/>
      <c r="G42" s="128"/>
      <c r="H42" s="202"/>
      <c r="R42" s="74"/>
    </row>
    <row r="43" spans="1:18" s="132" customFormat="1" ht="12.75" customHeight="1">
      <c r="A43" s="130" t="s">
        <v>6</v>
      </c>
      <c r="B43" s="131" t="s">
        <v>197</v>
      </c>
      <c r="C43" s="123" t="s">
        <v>26</v>
      </c>
      <c r="D43" s="124">
        <v>1</v>
      </c>
      <c r="E43" s="117"/>
      <c r="F43" s="125"/>
      <c r="G43" s="117"/>
      <c r="H43" s="201">
        <f>D43*F43</f>
        <v>0</v>
      </c>
      <c r="I43" s="73"/>
      <c r="L43" s="133"/>
      <c r="R43" s="74"/>
    </row>
    <row r="44" spans="1:18" s="132" customFormat="1" ht="12.75" customHeight="1">
      <c r="A44" s="130"/>
      <c r="B44" s="131"/>
      <c r="C44" s="123"/>
      <c r="D44" s="124"/>
      <c r="E44" s="117"/>
      <c r="F44" s="125"/>
      <c r="G44" s="134"/>
      <c r="H44" s="201"/>
      <c r="I44" s="135"/>
      <c r="J44" s="136"/>
      <c r="L44" s="133"/>
      <c r="R44" s="74"/>
    </row>
    <row r="45" spans="1:18" s="141" customFormat="1" ht="51" customHeight="1">
      <c r="A45" s="130" t="s">
        <v>8</v>
      </c>
      <c r="B45" s="131" t="s">
        <v>198</v>
      </c>
      <c r="C45" s="137" t="s">
        <v>26</v>
      </c>
      <c r="D45" s="138">
        <v>1</v>
      </c>
      <c r="E45" s="139"/>
      <c r="F45" s="140"/>
      <c r="G45" s="139"/>
      <c r="H45" s="203">
        <f>D45*F45</f>
        <v>0</v>
      </c>
      <c r="L45" s="100"/>
      <c r="R45" s="142"/>
    </row>
    <row r="46" spans="1:18" s="73" customFormat="1" ht="12.75">
      <c r="A46" s="143"/>
      <c r="B46" s="133"/>
      <c r="C46" s="144"/>
      <c r="D46" s="145"/>
      <c r="E46" s="146"/>
      <c r="F46" s="147"/>
      <c r="G46" s="146"/>
      <c r="H46" s="204"/>
      <c r="I46" s="132"/>
      <c r="R46" s="148"/>
    </row>
    <row r="47" spans="1:18" s="114" customFormat="1" ht="12.75">
      <c r="A47" s="116" t="s">
        <v>195</v>
      </c>
      <c r="B47" s="149" t="s">
        <v>199</v>
      </c>
      <c r="C47" s="150"/>
      <c r="D47" s="151"/>
      <c r="E47" s="111"/>
      <c r="F47" s="152"/>
      <c r="G47" s="111"/>
      <c r="H47" s="191">
        <f>SUM(H41:H45)</f>
        <v>0</v>
      </c>
      <c r="I47" s="153"/>
      <c r="J47" s="154"/>
      <c r="R47" s="115"/>
    </row>
    <row r="48" spans="1:8" ht="12.75">
      <c r="A48" s="155"/>
      <c r="B48" s="122"/>
      <c r="C48" s="123"/>
      <c r="D48" s="156"/>
      <c r="E48" s="117"/>
      <c r="F48" s="125"/>
      <c r="G48" s="117"/>
      <c r="H48" s="201"/>
    </row>
    <row r="49" spans="1:18" s="73" customFormat="1" ht="12.75">
      <c r="A49" s="143"/>
      <c r="B49" s="117"/>
      <c r="C49" s="157"/>
      <c r="D49" s="158"/>
      <c r="E49" s="67"/>
      <c r="F49" s="159"/>
      <c r="G49" s="67"/>
      <c r="H49" s="201"/>
      <c r="I49" s="160"/>
      <c r="J49" s="74"/>
      <c r="R49" s="71"/>
    </row>
    <row r="50" spans="1:18" s="114" customFormat="1" ht="12.75">
      <c r="A50" s="161" t="s">
        <v>194</v>
      </c>
      <c r="B50" s="162" t="s">
        <v>200</v>
      </c>
      <c r="C50" s="162"/>
      <c r="D50" s="163"/>
      <c r="E50" s="164"/>
      <c r="F50" s="165"/>
      <c r="G50" s="85"/>
      <c r="H50" s="191">
        <f>SUM(H47)</f>
        <v>0</v>
      </c>
      <c r="I50" s="113"/>
      <c r="R50" s="115"/>
    </row>
    <row r="51" spans="1:18" s="114" customFormat="1" ht="12.75">
      <c r="A51" s="62"/>
      <c r="B51" s="109"/>
      <c r="C51" s="109"/>
      <c r="D51" s="110"/>
      <c r="E51" s="111"/>
      <c r="F51" s="112"/>
      <c r="G51" s="111"/>
      <c r="H51" s="193"/>
      <c r="I51" s="113"/>
      <c r="R51" s="115"/>
    </row>
    <row r="52" spans="1:18" ht="12.75">
      <c r="A52" s="116" t="s">
        <v>201</v>
      </c>
      <c r="B52" s="117" t="s">
        <v>7</v>
      </c>
      <c r="C52" s="117"/>
      <c r="D52" s="118"/>
      <c r="E52" s="117"/>
      <c r="F52" s="119"/>
      <c r="G52" s="117"/>
      <c r="H52" s="200"/>
      <c r="I52" s="73"/>
      <c r="R52" s="74"/>
    </row>
    <row r="53" spans="1:18" s="73" customFormat="1" ht="12.75">
      <c r="A53" s="62"/>
      <c r="B53" s="63"/>
      <c r="C53" s="63"/>
      <c r="D53" s="64"/>
      <c r="E53" s="57"/>
      <c r="F53" s="58"/>
      <c r="G53" s="57"/>
      <c r="H53" s="194"/>
      <c r="I53" s="65"/>
      <c r="R53" s="66"/>
    </row>
    <row r="54" spans="1:18" s="114" customFormat="1" ht="12.75">
      <c r="A54" s="108" t="s">
        <v>202</v>
      </c>
      <c r="B54" s="109" t="s">
        <v>31</v>
      </c>
      <c r="C54" s="109"/>
      <c r="D54" s="110"/>
      <c r="E54" s="111"/>
      <c r="F54" s="112"/>
      <c r="G54" s="111"/>
      <c r="H54" s="193"/>
      <c r="I54" s="113"/>
      <c r="R54" s="115"/>
    </row>
    <row r="55" spans="1:8" ht="12.75">
      <c r="A55" s="155"/>
      <c r="B55" s="122"/>
      <c r="C55" s="123"/>
      <c r="D55" s="156"/>
      <c r="E55" s="117"/>
      <c r="F55" s="125"/>
      <c r="G55" s="117"/>
      <c r="H55" s="201"/>
    </row>
    <row r="56" spans="1:8" ht="38.25">
      <c r="A56" s="130" t="s">
        <v>4</v>
      </c>
      <c r="B56" s="122" t="s">
        <v>203</v>
      </c>
      <c r="C56" s="166" t="s">
        <v>204</v>
      </c>
      <c r="D56" s="167">
        <v>20</v>
      </c>
      <c r="E56" s="117"/>
      <c r="F56" s="125"/>
      <c r="G56" s="117"/>
      <c r="H56" s="201">
        <f>D56*F56</f>
        <v>0</v>
      </c>
    </row>
    <row r="57" spans="1:8" ht="12.75">
      <c r="A57" s="130"/>
      <c r="B57" s="122"/>
      <c r="C57" s="123"/>
      <c r="D57" s="156"/>
      <c r="E57" s="117"/>
      <c r="F57" s="125"/>
      <c r="G57" s="117"/>
      <c r="H57" s="201"/>
    </row>
    <row r="58" spans="1:8" ht="51">
      <c r="A58" s="130" t="s">
        <v>6</v>
      </c>
      <c r="B58" s="122" t="s">
        <v>205</v>
      </c>
      <c r="C58" s="166" t="s">
        <v>204</v>
      </c>
      <c r="D58" s="167">
        <v>0.65</v>
      </c>
      <c r="E58" s="117"/>
      <c r="F58" s="125"/>
      <c r="G58" s="117"/>
      <c r="H58" s="201">
        <f>D58*F58</f>
        <v>0</v>
      </c>
    </row>
    <row r="59" spans="1:8" ht="12.75">
      <c r="A59" s="130"/>
      <c r="B59" s="122"/>
      <c r="C59" s="123"/>
      <c r="D59" s="156"/>
      <c r="E59" s="117"/>
      <c r="F59" s="125"/>
      <c r="G59" s="117"/>
      <c r="H59" s="201"/>
    </row>
    <row r="60" spans="1:8" ht="51">
      <c r="A60" s="130" t="s">
        <v>8</v>
      </c>
      <c r="B60" s="122" t="s">
        <v>206</v>
      </c>
      <c r="C60" s="166" t="s">
        <v>204</v>
      </c>
      <c r="D60" s="167">
        <v>1.6</v>
      </c>
      <c r="E60" s="117"/>
      <c r="F60" s="125"/>
      <c r="G60" s="117"/>
      <c r="H60" s="201">
        <f>D60*F60</f>
        <v>0</v>
      </c>
    </row>
    <row r="61" spans="1:18" s="73" customFormat="1" ht="12.75">
      <c r="A61" s="143"/>
      <c r="B61" s="133"/>
      <c r="C61" s="144"/>
      <c r="D61" s="145"/>
      <c r="E61" s="146"/>
      <c r="F61" s="147"/>
      <c r="G61" s="146"/>
      <c r="H61" s="204"/>
      <c r="I61" s="132"/>
      <c r="R61" s="148"/>
    </row>
    <row r="62" spans="1:18" s="114" customFormat="1" ht="12.75">
      <c r="A62" s="116" t="s">
        <v>202</v>
      </c>
      <c r="B62" s="149" t="s">
        <v>207</v>
      </c>
      <c r="C62" s="150"/>
      <c r="D62" s="151"/>
      <c r="E62" s="111"/>
      <c r="F62" s="152"/>
      <c r="G62" s="111"/>
      <c r="H62" s="191">
        <f>SUM(H56:H60)</f>
        <v>0</v>
      </c>
      <c r="I62" s="153"/>
      <c r="J62" s="154"/>
      <c r="R62" s="115"/>
    </row>
    <row r="63" spans="1:8" ht="12.75">
      <c r="A63" s="155"/>
      <c r="B63" s="122"/>
      <c r="C63" s="123"/>
      <c r="D63" s="156"/>
      <c r="E63" s="117"/>
      <c r="F63" s="125"/>
      <c r="G63" s="117"/>
      <c r="H63" s="201"/>
    </row>
    <row r="64" spans="1:18" s="114" customFormat="1" ht="12.75">
      <c r="A64" s="62"/>
      <c r="B64" s="109"/>
      <c r="C64" s="109"/>
      <c r="D64" s="110"/>
      <c r="E64" s="111"/>
      <c r="F64" s="112"/>
      <c r="G64" s="111"/>
      <c r="H64" s="193"/>
      <c r="I64" s="113"/>
      <c r="R64" s="115"/>
    </row>
    <row r="65" spans="1:18" ht="12.75">
      <c r="A65" s="116" t="s">
        <v>208</v>
      </c>
      <c r="B65" s="117" t="s">
        <v>209</v>
      </c>
      <c r="C65" s="117"/>
      <c r="D65" s="118"/>
      <c r="E65" s="117"/>
      <c r="F65" s="119"/>
      <c r="G65" s="117"/>
      <c r="H65" s="200"/>
      <c r="I65" s="73"/>
      <c r="R65" s="74"/>
    </row>
    <row r="66" spans="1:18" s="114" customFormat="1" ht="12.75">
      <c r="A66" s="62"/>
      <c r="B66" s="109"/>
      <c r="C66" s="109"/>
      <c r="D66" s="110"/>
      <c r="E66" s="111"/>
      <c r="F66" s="112"/>
      <c r="G66" s="111"/>
      <c r="H66" s="193"/>
      <c r="I66" s="113"/>
      <c r="R66" s="115"/>
    </row>
    <row r="67" spans="1:8" ht="38.25">
      <c r="A67" s="130" t="s">
        <v>4</v>
      </c>
      <c r="B67" s="122" t="s">
        <v>210</v>
      </c>
      <c r="C67" s="166" t="s">
        <v>204</v>
      </c>
      <c r="D67" s="167">
        <v>4</v>
      </c>
      <c r="E67" s="117"/>
      <c r="F67" s="125"/>
      <c r="G67" s="117"/>
      <c r="H67" s="201">
        <f>D67*F67</f>
        <v>0</v>
      </c>
    </row>
    <row r="68" spans="1:8" ht="12.75">
      <c r="A68" s="130"/>
      <c r="B68" s="122"/>
      <c r="C68" s="123"/>
      <c r="D68" s="156"/>
      <c r="E68" s="117"/>
      <c r="F68" s="125"/>
      <c r="G68" s="117"/>
      <c r="H68" s="201"/>
    </row>
    <row r="69" spans="1:8" ht="51">
      <c r="A69" s="130" t="s">
        <v>6</v>
      </c>
      <c r="B69" s="122" t="s">
        <v>211</v>
      </c>
      <c r="C69" s="166" t="s">
        <v>204</v>
      </c>
      <c r="D69" s="167">
        <v>16</v>
      </c>
      <c r="E69" s="117"/>
      <c r="F69" s="125"/>
      <c r="G69" s="117"/>
      <c r="H69" s="201">
        <f>D69*F69</f>
        <v>0</v>
      </c>
    </row>
    <row r="70" spans="1:8" ht="12.75">
      <c r="A70" s="168"/>
      <c r="B70" s="122"/>
      <c r="C70" s="123"/>
      <c r="D70" s="156"/>
      <c r="E70" s="117"/>
      <c r="F70" s="125"/>
      <c r="G70" s="117"/>
      <c r="H70" s="201"/>
    </row>
    <row r="71" spans="1:18" s="114" customFormat="1" ht="12.75">
      <c r="A71" s="169" t="s">
        <v>208</v>
      </c>
      <c r="B71" s="117" t="s">
        <v>212</v>
      </c>
      <c r="C71" s="150"/>
      <c r="D71" s="151"/>
      <c r="E71" s="111"/>
      <c r="F71" s="152"/>
      <c r="G71" s="111"/>
      <c r="H71" s="191">
        <f>SUM(H67:H69)</f>
        <v>0</v>
      </c>
      <c r="I71" s="153"/>
      <c r="J71" s="154"/>
      <c r="R71" s="115"/>
    </row>
    <row r="72" spans="1:18" s="114" customFormat="1" ht="12.75">
      <c r="A72" s="170"/>
      <c r="B72" s="117"/>
      <c r="C72" s="150"/>
      <c r="D72" s="151"/>
      <c r="E72" s="111"/>
      <c r="F72" s="152"/>
      <c r="G72" s="111"/>
      <c r="H72" s="192"/>
      <c r="I72" s="153"/>
      <c r="J72" s="154"/>
      <c r="R72" s="115"/>
    </row>
    <row r="73" spans="1:18" s="114" customFormat="1" ht="12.75">
      <c r="A73" s="116"/>
      <c r="B73" s="117"/>
      <c r="C73" s="150"/>
      <c r="D73" s="151"/>
      <c r="E73" s="111"/>
      <c r="F73" s="152"/>
      <c r="G73" s="111"/>
      <c r="H73" s="192"/>
      <c r="I73" s="153"/>
      <c r="J73" s="154"/>
      <c r="R73" s="115"/>
    </row>
    <row r="74" spans="1:18" s="73" customFormat="1" ht="12.75">
      <c r="A74" s="143"/>
      <c r="B74" s="117"/>
      <c r="C74" s="157"/>
      <c r="D74" s="158"/>
      <c r="E74" s="67"/>
      <c r="F74" s="159"/>
      <c r="G74" s="67"/>
      <c r="H74" s="205"/>
      <c r="I74" s="160"/>
      <c r="J74" s="74"/>
      <c r="R74" s="71"/>
    </row>
    <row r="75" spans="1:18" s="114" customFormat="1" ht="12.75">
      <c r="A75" s="161" t="s">
        <v>201</v>
      </c>
      <c r="B75" s="162" t="s">
        <v>213</v>
      </c>
      <c r="C75" s="162"/>
      <c r="D75" s="163"/>
      <c r="E75" s="164"/>
      <c r="F75" s="165"/>
      <c r="G75" s="85"/>
      <c r="H75" s="206">
        <f>SUM(H71+H62)</f>
        <v>0</v>
      </c>
      <c r="I75" s="113"/>
      <c r="R75" s="115"/>
    </row>
    <row r="76" spans="1:18" s="114" customFormat="1" ht="12.75">
      <c r="A76" s="108"/>
      <c r="B76" s="109"/>
      <c r="C76" s="109"/>
      <c r="D76" s="110"/>
      <c r="E76" s="111"/>
      <c r="F76" s="112"/>
      <c r="G76" s="111"/>
      <c r="H76" s="193"/>
      <c r="I76" s="113"/>
      <c r="R76" s="115"/>
    </row>
    <row r="77" spans="1:18" ht="12.75">
      <c r="A77" s="116" t="s">
        <v>214</v>
      </c>
      <c r="B77" s="117" t="s">
        <v>215</v>
      </c>
      <c r="C77" s="117"/>
      <c r="D77" s="118"/>
      <c r="E77" s="117"/>
      <c r="F77" s="119"/>
      <c r="G77" s="117"/>
      <c r="H77" s="200"/>
      <c r="I77" s="73"/>
      <c r="R77" s="74"/>
    </row>
    <row r="78" spans="1:18" s="73" customFormat="1" ht="12.75">
      <c r="A78" s="108"/>
      <c r="B78" s="63"/>
      <c r="C78" s="63"/>
      <c r="D78" s="64"/>
      <c r="E78" s="57"/>
      <c r="F78" s="58"/>
      <c r="G78" s="57"/>
      <c r="H78" s="194"/>
      <c r="I78" s="65"/>
      <c r="R78" s="66"/>
    </row>
    <row r="79" spans="1:18" s="114" customFormat="1" ht="12.75">
      <c r="A79" s="108" t="s">
        <v>216</v>
      </c>
      <c r="B79" s="117" t="s">
        <v>217</v>
      </c>
      <c r="C79" s="109"/>
      <c r="D79" s="110"/>
      <c r="E79" s="111"/>
      <c r="F79" s="112"/>
      <c r="G79" s="111"/>
      <c r="H79" s="193"/>
      <c r="I79" s="113"/>
      <c r="R79" s="115"/>
    </row>
    <row r="80" spans="1:18" s="73" customFormat="1" ht="12.75">
      <c r="A80" s="62"/>
      <c r="B80" s="63"/>
      <c r="C80" s="63"/>
      <c r="D80" s="64"/>
      <c r="E80" s="57"/>
      <c r="F80" s="58"/>
      <c r="G80" s="57"/>
      <c r="H80" s="194"/>
      <c r="I80" s="65"/>
      <c r="R80" s="66"/>
    </row>
    <row r="81" spans="1:18" s="73" customFormat="1" ht="12.75">
      <c r="A81" s="155"/>
      <c r="B81" s="122"/>
      <c r="C81" s="123"/>
      <c r="D81" s="171"/>
      <c r="E81" s="117"/>
      <c r="F81" s="172"/>
      <c r="G81" s="117"/>
      <c r="H81" s="200"/>
      <c r="R81" s="74"/>
    </row>
    <row r="82" spans="1:18" s="132" customFormat="1" ht="29.25" customHeight="1">
      <c r="A82" s="130" t="s">
        <v>4</v>
      </c>
      <c r="B82" s="131" t="s">
        <v>218</v>
      </c>
      <c r="C82" s="123" t="s">
        <v>219</v>
      </c>
      <c r="D82" s="156">
        <v>50</v>
      </c>
      <c r="E82" s="117"/>
      <c r="F82" s="125"/>
      <c r="G82" s="117"/>
      <c r="H82" s="201">
        <f>D82*F82</f>
        <v>0</v>
      </c>
      <c r="I82" s="73"/>
      <c r="L82" s="133"/>
      <c r="R82" s="74"/>
    </row>
    <row r="83" ht="12.75">
      <c r="H83" s="194"/>
    </row>
    <row r="84" spans="1:18" s="114" customFormat="1" ht="12.75">
      <c r="A84" s="116" t="s">
        <v>216</v>
      </c>
      <c r="B84" s="117" t="s">
        <v>220</v>
      </c>
      <c r="C84" s="150"/>
      <c r="D84" s="151"/>
      <c r="E84" s="111"/>
      <c r="F84" s="152"/>
      <c r="G84" s="111"/>
      <c r="H84" s="191">
        <f>SUM(H81:H83)</f>
        <v>0</v>
      </c>
      <c r="I84" s="153"/>
      <c r="J84" s="154"/>
      <c r="R84" s="115"/>
    </row>
    <row r="85" spans="1:18" s="73" customFormat="1" ht="12.75">
      <c r="A85" s="62"/>
      <c r="B85" s="63"/>
      <c r="C85" s="63"/>
      <c r="D85" s="64"/>
      <c r="E85" s="57"/>
      <c r="F85" s="58"/>
      <c r="G85" s="57"/>
      <c r="H85" s="194"/>
      <c r="I85" s="65"/>
      <c r="R85" s="66"/>
    </row>
    <row r="86" spans="1:18" s="73" customFormat="1" ht="12.75" customHeight="1">
      <c r="A86" s="143"/>
      <c r="B86" s="117"/>
      <c r="C86" s="157"/>
      <c r="D86" s="158"/>
      <c r="E86" s="67"/>
      <c r="F86" s="159"/>
      <c r="G86" s="67"/>
      <c r="H86" s="207"/>
      <c r="I86" s="160"/>
      <c r="J86" s="74"/>
      <c r="R86" s="71"/>
    </row>
    <row r="87" spans="1:18" s="114" customFormat="1" ht="12.75" customHeight="1">
      <c r="A87" s="161" t="s">
        <v>214</v>
      </c>
      <c r="B87" s="175" t="s">
        <v>221</v>
      </c>
      <c r="C87" s="162"/>
      <c r="D87" s="163"/>
      <c r="E87" s="164"/>
      <c r="F87" s="165"/>
      <c r="G87" s="85"/>
      <c r="H87" s="191">
        <f>SUM(H84)</f>
        <v>0</v>
      </c>
      <c r="I87" s="113"/>
      <c r="R87" s="115"/>
    </row>
    <row r="88" spans="1:18" s="114" customFormat="1" ht="12.75" customHeight="1">
      <c r="A88" s="62"/>
      <c r="B88" s="109"/>
      <c r="C88" s="109"/>
      <c r="D88" s="110"/>
      <c r="E88" s="111"/>
      <c r="F88" s="112"/>
      <c r="G88" s="111"/>
      <c r="H88" s="193"/>
      <c r="I88" s="113"/>
      <c r="R88" s="115"/>
    </row>
    <row r="89" spans="1:18" ht="12.75" customHeight="1">
      <c r="A89" s="116" t="s">
        <v>222</v>
      </c>
      <c r="B89" s="117" t="s">
        <v>223</v>
      </c>
      <c r="C89" s="117"/>
      <c r="D89" s="118"/>
      <c r="E89" s="117"/>
      <c r="F89" s="119"/>
      <c r="G89" s="117"/>
      <c r="H89" s="200"/>
      <c r="I89" s="73"/>
      <c r="R89" s="74"/>
    </row>
    <row r="90" spans="1:18" s="73" customFormat="1" ht="12.75" customHeight="1">
      <c r="A90" s="108"/>
      <c r="B90" s="63"/>
      <c r="C90" s="63"/>
      <c r="D90" s="64"/>
      <c r="E90" s="57"/>
      <c r="F90" s="58"/>
      <c r="G90" s="57"/>
      <c r="H90" s="194"/>
      <c r="I90" s="65"/>
      <c r="R90" s="66"/>
    </row>
    <row r="91" spans="1:18" s="114" customFormat="1" ht="12.75" customHeight="1">
      <c r="A91" s="108" t="s">
        <v>224</v>
      </c>
      <c r="B91" s="117" t="s">
        <v>225</v>
      </c>
      <c r="C91" s="109"/>
      <c r="D91" s="110"/>
      <c r="E91" s="111"/>
      <c r="F91" s="112"/>
      <c r="G91" s="111"/>
      <c r="H91" s="193"/>
      <c r="I91" s="113"/>
      <c r="R91" s="115"/>
    </row>
    <row r="92" spans="1:18" s="73" customFormat="1" ht="12.75" customHeight="1">
      <c r="A92" s="62"/>
      <c r="B92" s="63"/>
      <c r="C92" s="63"/>
      <c r="D92" s="64"/>
      <c r="E92" s="57"/>
      <c r="F92" s="58"/>
      <c r="G92" s="57"/>
      <c r="H92" s="194"/>
      <c r="I92" s="65"/>
      <c r="R92" s="66"/>
    </row>
    <row r="93" spans="1:18" s="141" customFormat="1" ht="51" customHeight="1">
      <c r="A93" s="130" t="s">
        <v>4</v>
      </c>
      <c r="B93" s="131" t="s">
        <v>277</v>
      </c>
      <c r="C93" s="137" t="s">
        <v>21</v>
      </c>
      <c r="D93" s="176">
        <v>2</v>
      </c>
      <c r="E93" s="149"/>
      <c r="F93" s="140"/>
      <c r="G93" s="149"/>
      <c r="H93" s="203">
        <f>D93*F93</f>
        <v>0</v>
      </c>
      <c r="I93" s="114"/>
      <c r="L93" s="100"/>
      <c r="R93" s="154"/>
    </row>
    <row r="94" ht="12.75">
      <c r="H94" s="194"/>
    </row>
    <row r="95" spans="1:18" s="114" customFormat="1" ht="12.75">
      <c r="A95" s="116" t="s">
        <v>224</v>
      </c>
      <c r="B95" s="117" t="s">
        <v>226</v>
      </c>
      <c r="C95" s="150"/>
      <c r="D95" s="151"/>
      <c r="E95" s="111"/>
      <c r="F95" s="152"/>
      <c r="G95" s="111"/>
      <c r="H95" s="191">
        <f>SUM(H92:H93)</f>
        <v>0</v>
      </c>
      <c r="I95" s="153"/>
      <c r="J95" s="154"/>
      <c r="R95" s="115"/>
    </row>
    <row r="96" spans="1:18" s="73" customFormat="1" ht="12.75">
      <c r="A96" s="143"/>
      <c r="B96" s="117"/>
      <c r="C96" s="157"/>
      <c r="D96" s="158"/>
      <c r="E96" s="67"/>
      <c r="F96" s="159"/>
      <c r="G96" s="67"/>
      <c r="H96" s="208"/>
      <c r="I96" s="160"/>
      <c r="J96" s="74"/>
      <c r="R96" s="71"/>
    </row>
    <row r="97" spans="1:18" s="114" customFormat="1" ht="12.75">
      <c r="A97" s="161" t="s">
        <v>222</v>
      </c>
      <c r="B97" s="175" t="s">
        <v>227</v>
      </c>
      <c r="C97" s="162"/>
      <c r="D97" s="163"/>
      <c r="E97" s="164"/>
      <c r="F97" s="165"/>
      <c r="G97" s="85"/>
      <c r="H97" s="191">
        <f>SUM(H95)</f>
        <v>0</v>
      </c>
      <c r="I97" s="113"/>
      <c r="R97" s="115"/>
    </row>
    <row r="98" spans="1:18" s="114" customFormat="1" ht="12.75">
      <c r="A98" s="62"/>
      <c r="B98" s="109"/>
      <c r="C98" s="109"/>
      <c r="D98" s="110"/>
      <c r="E98" s="111"/>
      <c r="F98" s="112"/>
      <c r="G98" s="111"/>
      <c r="H98" s="193"/>
      <c r="I98" s="113"/>
      <c r="R98" s="115"/>
    </row>
    <row r="99" spans="1:18" s="114" customFormat="1" ht="12.75">
      <c r="A99" s="62"/>
      <c r="B99" s="109"/>
      <c r="C99" s="109"/>
      <c r="D99" s="110"/>
      <c r="E99" s="111"/>
      <c r="F99" s="112"/>
      <c r="G99" s="111"/>
      <c r="H99" s="193"/>
      <c r="I99" s="113"/>
      <c r="R99" s="115"/>
    </row>
    <row r="100" spans="1:18" s="113" customFormat="1" ht="12.75">
      <c r="A100" s="116" t="s">
        <v>182</v>
      </c>
      <c r="B100" s="149" t="s">
        <v>228</v>
      </c>
      <c r="C100" s="149"/>
      <c r="D100" s="177"/>
      <c r="E100" s="149"/>
      <c r="F100" s="178"/>
      <c r="G100" s="149"/>
      <c r="H100" s="200"/>
      <c r="I100" s="114"/>
      <c r="R100" s="154"/>
    </row>
    <row r="101" spans="1:18" s="73" customFormat="1" ht="12.75">
      <c r="A101" s="62"/>
      <c r="B101" s="63"/>
      <c r="C101" s="63"/>
      <c r="D101" s="64"/>
      <c r="E101" s="57"/>
      <c r="F101" s="58"/>
      <c r="G101" s="57"/>
      <c r="H101" s="194"/>
      <c r="I101" s="65"/>
      <c r="R101" s="66"/>
    </row>
    <row r="102" spans="1:18" s="114" customFormat="1" ht="12.75">
      <c r="A102" s="108" t="s">
        <v>229</v>
      </c>
      <c r="B102" s="117" t="s">
        <v>230</v>
      </c>
      <c r="C102" s="109"/>
      <c r="D102" s="110"/>
      <c r="E102" s="111"/>
      <c r="F102" s="112"/>
      <c r="G102" s="111"/>
      <c r="H102" s="193"/>
      <c r="I102" s="113"/>
      <c r="R102" s="115"/>
    </row>
    <row r="103" spans="1:18" s="73" customFormat="1" ht="12.75">
      <c r="A103" s="62"/>
      <c r="B103" s="63"/>
      <c r="C103" s="63"/>
      <c r="D103" s="64"/>
      <c r="E103" s="57"/>
      <c r="F103" s="58"/>
      <c r="G103" s="57"/>
      <c r="H103" s="194"/>
      <c r="I103" s="65"/>
      <c r="R103" s="66"/>
    </row>
    <row r="104" spans="1:18" s="132" customFormat="1" ht="38.25" customHeight="1">
      <c r="A104" s="130" t="s">
        <v>4</v>
      </c>
      <c r="B104" s="131" t="s">
        <v>231</v>
      </c>
      <c r="C104" s="123" t="s">
        <v>219</v>
      </c>
      <c r="D104" s="156">
        <v>55</v>
      </c>
      <c r="E104" s="117"/>
      <c r="F104" s="125"/>
      <c r="G104" s="117"/>
      <c r="H104" s="201">
        <f>D104*F104</f>
        <v>0</v>
      </c>
      <c r="I104" s="73"/>
      <c r="L104" s="133"/>
      <c r="R104" s="74"/>
    </row>
    <row r="105" spans="1:18" s="73" customFormat="1" ht="12.75">
      <c r="A105" s="130"/>
      <c r="B105" s="173"/>
      <c r="C105" s="137"/>
      <c r="D105" s="174"/>
      <c r="E105" s="117"/>
      <c r="F105" s="172"/>
      <c r="G105" s="117"/>
      <c r="H105" s="200"/>
      <c r="R105" s="74"/>
    </row>
    <row r="106" spans="1:18" s="132" customFormat="1" ht="25.5" customHeight="1">
      <c r="A106" s="130" t="s">
        <v>6</v>
      </c>
      <c r="B106" s="131" t="s">
        <v>232</v>
      </c>
      <c r="C106" s="123" t="s">
        <v>233</v>
      </c>
      <c r="D106" s="156">
        <v>1</v>
      </c>
      <c r="E106" s="117"/>
      <c r="F106" s="125"/>
      <c r="G106" s="117"/>
      <c r="H106" s="201">
        <f>D106*F106</f>
        <v>0</v>
      </c>
      <c r="I106" s="73"/>
      <c r="L106" s="133"/>
      <c r="R106" s="74"/>
    </row>
    <row r="107" spans="1:18" s="73" customFormat="1" ht="12.75">
      <c r="A107" s="130"/>
      <c r="B107" s="173"/>
      <c r="C107" s="137"/>
      <c r="D107" s="174"/>
      <c r="E107" s="117"/>
      <c r="F107" s="172"/>
      <c r="G107" s="117"/>
      <c r="H107" s="200"/>
      <c r="R107" s="74"/>
    </row>
    <row r="108" spans="1:18" s="73" customFormat="1" ht="25.5">
      <c r="A108" s="130" t="s">
        <v>8</v>
      </c>
      <c r="B108" s="122" t="s">
        <v>275</v>
      </c>
      <c r="C108" s="123" t="s">
        <v>21</v>
      </c>
      <c r="D108" s="156">
        <v>2</v>
      </c>
      <c r="E108" s="117"/>
      <c r="F108" s="125"/>
      <c r="G108" s="117"/>
      <c r="H108" s="201">
        <f>D108*F108</f>
        <v>0</v>
      </c>
      <c r="R108" s="74"/>
    </row>
    <row r="109" spans="1:18" s="73" customFormat="1" ht="12.75">
      <c r="A109" s="130"/>
      <c r="B109" s="173"/>
      <c r="C109" s="137"/>
      <c r="D109" s="174"/>
      <c r="E109" s="117"/>
      <c r="F109" s="172"/>
      <c r="G109" s="117"/>
      <c r="H109" s="200"/>
      <c r="R109" s="74"/>
    </row>
    <row r="110" spans="1:18" s="73" customFormat="1" ht="38.25">
      <c r="A110" s="130" t="s">
        <v>10</v>
      </c>
      <c r="B110" s="122" t="s">
        <v>234</v>
      </c>
      <c r="C110" s="123" t="s">
        <v>21</v>
      </c>
      <c r="D110" s="156">
        <v>2</v>
      </c>
      <c r="E110" s="117"/>
      <c r="F110" s="125"/>
      <c r="G110" s="117"/>
      <c r="H110" s="201">
        <f>D110*F110</f>
        <v>0</v>
      </c>
      <c r="R110" s="74"/>
    </row>
    <row r="111" spans="1:18" s="73" customFormat="1" ht="12.75">
      <c r="A111" s="130"/>
      <c r="B111" s="122"/>
      <c r="C111" s="123"/>
      <c r="D111" s="171"/>
      <c r="F111" s="172"/>
      <c r="G111" s="117"/>
      <c r="H111" s="200"/>
      <c r="R111" s="74"/>
    </row>
    <row r="112" spans="1:18" s="73" customFormat="1" ht="60" customHeight="1">
      <c r="A112" s="130" t="s">
        <v>235</v>
      </c>
      <c r="B112" s="122" t="s">
        <v>276</v>
      </c>
      <c r="C112" s="123" t="s">
        <v>21</v>
      </c>
      <c r="D112" s="156">
        <v>2</v>
      </c>
      <c r="F112" s="125"/>
      <c r="G112" s="117"/>
      <c r="H112" s="201">
        <f>D112*F112</f>
        <v>0</v>
      </c>
      <c r="R112" s="74"/>
    </row>
    <row r="113" spans="1:18" s="73" customFormat="1" ht="12.75">
      <c r="A113" s="130"/>
      <c r="B113" s="173"/>
      <c r="C113" s="137"/>
      <c r="D113" s="174"/>
      <c r="E113" s="117"/>
      <c r="F113" s="172"/>
      <c r="G113" s="117"/>
      <c r="H113" s="200"/>
      <c r="R113" s="74"/>
    </row>
    <row r="114" spans="1:18" s="73" customFormat="1" ht="38.25">
      <c r="A114" s="130" t="s">
        <v>12</v>
      </c>
      <c r="B114" s="122" t="s">
        <v>236</v>
      </c>
      <c r="C114" s="123" t="s">
        <v>219</v>
      </c>
      <c r="D114" s="156">
        <v>52</v>
      </c>
      <c r="E114" s="117"/>
      <c r="F114" s="125"/>
      <c r="G114" s="117"/>
      <c r="H114" s="201">
        <f>D114*F114</f>
        <v>0</v>
      </c>
      <c r="R114" s="74"/>
    </row>
    <row r="115" spans="1:18" s="73" customFormat="1" ht="12.75">
      <c r="A115" s="130"/>
      <c r="B115" s="122"/>
      <c r="C115" s="123"/>
      <c r="D115" s="171"/>
      <c r="E115" s="117"/>
      <c r="F115" s="172"/>
      <c r="G115" s="117"/>
      <c r="H115" s="200"/>
      <c r="R115" s="74"/>
    </row>
    <row r="116" spans="1:18" s="73" customFormat="1" ht="38.25">
      <c r="A116" s="130" t="s">
        <v>14</v>
      </c>
      <c r="B116" s="122" t="s">
        <v>237</v>
      </c>
      <c r="C116" s="123" t="s">
        <v>21</v>
      </c>
      <c r="D116" s="156">
        <v>2</v>
      </c>
      <c r="E116" s="117"/>
      <c r="F116" s="125"/>
      <c r="G116" s="117"/>
      <c r="H116" s="201">
        <f>D116*F116</f>
        <v>0</v>
      </c>
      <c r="R116" s="74"/>
    </row>
    <row r="117" spans="1:18" s="73" customFormat="1" ht="12.75">
      <c r="A117" s="130"/>
      <c r="B117" s="122"/>
      <c r="C117" s="123"/>
      <c r="D117" s="179"/>
      <c r="E117" s="117"/>
      <c r="F117" s="180"/>
      <c r="G117" s="117"/>
      <c r="H117" s="209"/>
      <c r="R117" s="74"/>
    </row>
    <row r="118" spans="1:18" s="73" customFormat="1" ht="25.5">
      <c r="A118" s="130" t="s">
        <v>132</v>
      </c>
      <c r="B118" s="122" t="s">
        <v>238</v>
      </c>
      <c r="C118" s="123" t="s">
        <v>21</v>
      </c>
      <c r="D118" s="156">
        <v>2</v>
      </c>
      <c r="E118" s="117"/>
      <c r="F118" s="125"/>
      <c r="G118" s="117"/>
      <c r="H118" s="201">
        <f>D118*F118</f>
        <v>0</v>
      </c>
      <c r="R118" s="74"/>
    </row>
    <row r="119" spans="1:18" s="73" customFormat="1" ht="12.75">
      <c r="A119" s="130"/>
      <c r="B119" s="122"/>
      <c r="C119" s="123"/>
      <c r="D119" s="171"/>
      <c r="E119" s="117"/>
      <c r="F119" s="172"/>
      <c r="G119" s="117"/>
      <c r="H119" s="200"/>
      <c r="R119" s="74"/>
    </row>
    <row r="120" spans="1:18" s="73" customFormat="1" ht="25.5">
      <c r="A120" s="130" t="s">
        <v>239</v>
      </c>
      <c r="B120" s="122" t="s">
        <v>240</v>
      </c>
      <c r="C120" s="123" t="s">
        <v>21</v>
      </c>
      <c r="D120" s="156">
        <v>50</v>
      </c>
      <c r="E120" s="117"/>
      <c r="F120" s="125"/>
      <c r="G120" s="117"/>
      <c r="H120" s="201">
        <f>D120*F120</f>
        <v>0</v>
      </c>
      <c r="R120" s="74"/>
    </row>
    <row r="121" spans="1:16" s="73" customFormat="1" ht="12.75">
      <c r="A121" s="130"/>
      <c r="B121" s="173"/>
      <c r="C121" s="137"/>
      <c r="D121" s="174"/>
      <c r="E121" s="172"/>
      <c r="F121" s="120"/>
      <c r="H121" s="210"/>
      <c r="P121" s="74"/>
    </row>
    <row r="122" spans="1:18" s="114" customFormat="1" ht="12.75">
      <c r="A122" s="116" t="s">
        <v>229</v>
      </c>
      <c r="B122" s="117" t="s">
        <v>241</v>
      </c>
      <c r="C122" s="150"/>
      <c r="D122" s="151"/>
      <c r="E122" s="111"/>
      <c r="F122" s="152"/>
      <c r="G122" s="111"/>
      <c r="H122" s="191">
        <f>SUM(H103:H121)</f>
        <v>0</v>
      </c>
      <c r="I122" s="153"/>
      <c r="J122" s="154"/>
      <c r="R122" s="115"/>
    </row>
    <row r="123" spans="1:18" s="73" customFormat="1" ht="12.75">
      <c r="A123" s="155"/>
      <c r="B123" s="173"/>
      <c r="C123" s="137"/>
      <c r="D123" s="174"/>
      <c r="E123" s="117"/>
      <c r="F123" s="172"/>
      <c r="G123" s="117"/>
      <c r="H123" s="200"/>
      <c r="R123" s="74"/>
    </row>
    <row r="124" spans="1:18" s="73" customFormat="1" ht="12.75">
      <c r="A124" s="143"/>
      <c r="B124" s="117"/>
      <c r="C124" s="157"/>
      <c r="D124" s="158"/>
      <c r="E124" s="67"/>
      <c r="F124" s="159"/>
      <c r="G124" s="67"/>
      <c r="H124" s="205"/>
      <c r="I124" s="160"/>
      <c r="J124" s="74"/>
      <c r="R124" s="71"/>
    </row>
    <row r="125" spans="1:18" s="114" customFormat="1" ht="12.75">
      <c r="A125" s="161" t="s">
        <v>242</v>
      </c>
      <c r="B125" s="175" t="s">
        <v>243</v>
      </c>
      <c r="C125" s="162"/>
      <c r="D125" s="163"/>
      <c r="E125" s="164"/>
      <c r="F125" s="165"/>
      <c r="G125" s="85"/>
      <c r="H125" s="191">
        <f>SUM(H122)</f>
        <v>0</v>
      </c>
      <c r="I125" s="113"/>
      <c r="R125" s="115"/>
    </row>
    <row r="126" spans="1:18" s="114" customFormat="1" ht="12.75">
      <c r="A126" s="62"/>
      <c r="B126" s="109"/>
      <c r="C126" s="109"/>
      <c r="D126" s="110"/>
      <c r="E126" s="111"/>
      <c r="F126" s="112"/>
      <c r="G126" s="111"/>
      <c r="H126" s="193"/>
      <c r="I126" s="113"/>
      <c r="R126" s="115"/>
    </row>
    <row r="127" spans="1:18" s="114" customFormat="1" ht="12.75">
      <c r="A127" s="62"/>
      <c r="B127" s="109"/>
      <c r="C127" s="109"/>
      <c r="D127" s="110"/>
      <c r="E127" s="111"/>
      <c r="F127" s="112"/>
      <c r="G127" s="111"/>
      <c r="H127" s="193"/>
      <c r="I127" s="113"/>
      <c r="R127" s="115"/>
    </row>
    <row r="128" ht="12.75">
      <c r="H128" s="194"/>
    </row>
    <row r="129" ht="12.75">
      <c r="H129" s="194"/>
    </row>
    <row r="130" spans="1:18" ht="12.75">
      <c r="A130" s="62" t="s">
        <v>180</v>
      </c>
      <c r="B130" s="67" t="s">
        <v>181</v>
      </c>
      <c r="C130" s="67"/>
      <c r="D130" s="68"/>
      <c r="E130" s="67"/>
      <c r="F130" s="69"/>
      <c r="G130" s="67"/>
      <c r="H130" s="193"/>
      <c r="R130" s="71"/>
    </row>
    <row r="131" spans="2:18" ht="12.75">
      <c r="B131" s="67"/>
      <c r="C131" s="67"/>
      <c r="D131" s="68"/>
      <c r="E131" s="67"/>
      <c r="F131" s="69"/>
      <c r="G131" s="67"/>
      <c r="H131" s="193"/>
      <c r="R131" s="71"/>
    </row>
    <row r="132" ht="12.75">
      <c r="H132" s="194"/>
    </row>
    <row r="133" spans="1:18" s="73" customFormat="1" ht="15.75" customHeight="1">
      <c r="A133" s="116" t="s">
        <v>194</v>
      </c>
      <c r="B133" s="117" t="s">
        <v>5</v>
      </c>
      <c r="C133" s="72"/>
      <c r="D133" s="68"/>
      <c r="E133" s="67"/>
      <c r="F133" s="69"/>
      <c r="G133" s="67"/>
      <c r="H133" s="191">
        <f>SUM(H50)</f>
        <v>0</v>
      </c>
      <c r="I133" s="42"/>
      <c r="L133" s="74"/>
      <c r="R133" s="71"/>
    </row>
    <row r="134" spans="1:18" s="73" customFormat="1" ht="15.75" customHeight="1">
      <c r="A134" s="116" t="s">
        <v>201</v>
      </c>
      <c r="B134" s="117" t="s">
        <v>7</v>
      </c>
      <c r="C134" s="72"/>
      <c r="D134" s="68"/>
      <c r="E134" s="67"/>
      <c r="F134" s="69"/>
      <c r="G134" s="67"/>
      <c r="H134" s="191">
        <f>SUM(H75)</f>
        <v>0</v>
      </c>
      <c r="I134" s="42"/>
      <c r="L134" s="74"/>
      <c r="R134" s="71"/>
    </row>
    <row r="135" spans="1:18" s="73" customFormat="1" ht="15.75" customHeight="1">
      <c r="A135" s="181" t="s">
        <v>214</v>
      </c>
      <c r="B135" s="182" t="s">
        <v>221</v>
      </c>
      <c r="C135" s="183"/>
      <c r="D135" s="68"/>
      <c r="E135" s="67"/>
      <c r="F135" s="69"/>
      <c r="G135" s="67"/>
      <c r="H135" s="191">
        <f>SUM(H87)</f>
        <v>0</v>
      </c>
      <c r="I135" s="42"/>
      <c r="L135" s="74"/>
      <c r="R135" s="71"/>
    </row>
    <row r="136" spans="1:18" ht="15.75" customHeight="1">
      <c r="A136" s="181" t="s">
        <v>222</v>
      </c>
      <c r="B136" s="182" t="s">
        <v>227</v>
      </c>
      <c r="C136" s="184"/>
      <c r="D136" s="68"/>
      <c r="E136" s="67"/>
      <c r="F136" s="69"/>
      <c r="G136" s="67"/>
      <c r="H136" s="191">
        <f>SUM(H97)</f>
        <v>0</v>
      </c>
      <c r="I136" s="42"/>
      <c r="L136" s="71"/>
      <c r="R136" s="71"/>
    </row>
    <row r="137" spans="2:18" ht="12.75">
      <c r="B137" s="72"/>
      <c r="C137" s="72"/>
      <c r="D137" s="68"/>
      <c r="E137" s="67"/>
      <c r="F137" s="69"/>
      <c r="G137" s="67"/>
      <c r="H137" s="193"/>
      <c r="L137" s="71"/>
      <c r="R137" s="71"/>
    </row>
    <row r="138" spans="1:18" ht="13.5" thickBot="1">
      <c r="A138" s="161"/>
      <c r="B138" s="162" t="s">
        <v>244</v>
      </c>
      <c r="C138" s="162"/>
      <c r="D138" s="163"/>
      <c r="E138" s="164"/>
      <c r="F138" s="185"/>
      <c r="G138" s="164"/>
      <c r="H138" s="191">
        <f>SUM(H133:H136)</f>
        <v>0</v>
      </c>
      <c r="I138" s="42"/>
      <c r="K138" s="71"/>
      <c r="L138" s="87"/>
      <c r="R138" s="88"/>
    </row>
    <row r="139" ht="12.75">
      <c r="H139" s="194"/>
    </row>
    <row r="140" ht="12.75">
      <c r="H140" s="194"/>
    </row>
    <row r="141" ht="12.75">
      <c r="H141" s="194"/>
    </row>
    <row r="142" ht="12.75">
      <c r="H142" s="194"/>
    </row>
    <row r="143" spans="1:18" ht="12.75">
      <c r="A143" s="62" t="s">
        <v>182</v>
      </c>
      <c r="B143" s="67" t="s">
        <v>183</v>
      </c>
      <c r="C143" s="67"/>
      <c r="D143" s="68"/>
      <c r="E143" s="67"/>
      <c r="F143" s="69"/>
      <c r="G143" s="67"/>
      <c r="H143" s="193"/>
      <c r="R143" s="71"/>
    </row>
    <row r="144" spans="2:18" ht="12.75">
      <c r="B144" s="67"/>
      <c r="C144" s="67"/>
      <c r="D144" s="68"/>
      <c r="E144" s="67"/>
      <c r="F144" s="69"/>
      <c r="G144" s="67"/>
      <c r="H144" s="193"/>
      <c r="R144" s="71"/>
    </row>
    <row r="145" ht="12.75">
      <c r="H145" s="194"/>
    </row>
    <row r="146" spans="1:18" s="73" customFormat="1" ht="15.75" customHeight="1">
      <c r="A146" s="116" t="s">
        <v>229</v>
      </c>
      <c r="B146" s="117" t="s">
        <v>230</v>
      </c>
      <c r="C146" s="72"/>
      <c r="D146" s="68"/>
      <c r="E146" s="67"/>
      <c r="F146" s="69"/>
      <c r="G146" s="67"/>
      <c r="H146" s="191">
        <f>SUM(H122)</f>
        <v>0</v>
      </c>
      <c r="I146" s="42"/>
      <c r="L146" s="74"/>
      <c r="R146" s="71"/>
    </row>
    <row r="147" spans="2:18" ht="12.75">
      <c r="B147" s="72"/>
      <c r="C147" s="72"/>
      <c r="D147" s="68"/>
      <c r="E147" s="67"/>
      <c r="F147" s="69"/>
      <c r="G147" s="67"/>
      <c r="H147" s="193"/>
      <c r="L147" s="71"/>
      <c r="R147" s="71"/>
    </row>
    <row r="148" spans="1:18" ht="13.5" thickBot="1">
      <c r="A148" s="161"/>
      <c r="B148" s="85" t="s">
        <v>183</v>
      </c>
      <c r="C148" s="162"/>
      <c r="D148" s="163"/>
      <c r="E148" s="164"/>
      <c r="F148" s="185"/>
      <c r="G148" s="164"/>
      <c r="H148" s="191">
        <f>SUM(H146:H147)</f>
        <v>0</v>
      </c>
      <c r="I148" s="42"/>
      <c r="K148" s="71"/>
      <c r="L148" s="87"/>
      <c r="R148" s="88"/>
    </row>
    <row r="149" ht="12.75">
      <c r="H149" s="194"/>
    </row>
    <row r="150" ht="12.75">
      <c r="H150" s="194"/>
    </row>
    <row r="151" ht="12.75">
      <c r="H151" s="194"/>
    </row>
    <row r="152" ht="12.75">
      <c r="H152" s="194"/>
    </row>
    <row r="153" ht="12.75">
      <c r="H153" s="194"/>
    </row>
    <row r="154" ht="12.75">
      <c r="H154" s="194"/>
    </row>
  </sheetData>
  <sheetProtection/>
  <printOptions/>
  <pageMargins left="0.7" right="0.7" top="0.75" bottom="0.75" header="0.3" footer="0.3"/>
  <pageSetup horizontalDpi="600" verticalDpi="600" orientation="portrait" paperSize="9" scale="89" r:id="rId1"/>
  <rowBreaks count="4" manualBreakCount="4">
    <brk id="31" max="7" man="1"/>
    <brk id="76" max="7" man="1"/>
    <brk id="108" max="7" man="1"/>
    <brk id="127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arhitekton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</dc:creator>
  <cp:keywords/>
  <dc:description/>
  <cp:lastModifiedBy>Spela Bele Zatezic</cp:lastModifiedBy>
  <cp:lastPrinted>2023-02-21T05:58:57Z</cp:lastPrinted>
  <dcterms:created xsi:type="dcterms:W3CDTF">2002-03-20T09:21:34Z</dcterms:created>
  <dcterms:modified xsi:type="dcterms:W3CDTF">2023-03-15T07:24:29Z</dcterms:modified>
  <cp:category/>
  <cp:version/>
  <cp:contentType/>
  <cp:contentStatus/>
</cp:coreProperties>
</file>